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24226"/>
  <mc:AlternateContent xmlns:mc="http://schemas.openxmlformats.org/markup-compatibility/2006">
    <mc:Choice Requires="x15">
      <x15ac:absPath xmlns:x15ac="http://schemas.microsoft.com/office/spreadsheetml/2010/11/ac" url="/Users/user/Desktop/ΥΠΕΘΟ/ΟΚΤΩΒΡΙΟΣ 2026/ΟΡΙΣΤΙΚΑ Π-Υ/"/>
    </mc:Choice>
  </mc:AlternateContent>
  <xr:revisionPtr revIDLastSave="0" documentId="8_{7CF496C0-DCE4-AA46-8630-881D011205A2}" xr6:coauthVersionLast="47" xr6:coauthVersionMax="47" xr10:uidLastSave="{00000000-0000-0000-0000-000000000000}"/>
  <bookViews>
    <workbookView xWindow="0" yWindow="500" windowWidth="25600" windowHeight="14380" tabRatio="746" activeTab="1" xr2:uid="{00000000-000D-0000-FFFF-FFFF00000000}"/>
  </bookViews>
  <sheets>
    <sheet name="ΣΕΛΙΔΑ1" sheetId="4" r:id="rId1"/>
    <sheet name="ΒΑΣΙΚΟΣ_ΠΙΝΑΚΑΣ" sheetId="20" r:id="rId2"/>
    <sheet name="ΧΡΗΜΑΤΟΔ_ΑΝΑΓΚΕΣ" sheetId="21" r:id="rId3"/>
    <sheet name="ΕΣΟΔΑ " sheetId="19" r:id="rId4"/>
    <sheet name="ΔΑΠΑΝΕΣ_ΚΑΤΑ_ΚΑΤΗΓΟΡΙΑ" sheetId="8" r:id="rId5"/>
  </sheets>
  <definedNames>
    <definedName name="_xlnm.Print_Area" localSheetId="1">ΒΑΣΙΚΟΣ_ΠΙΝΑΚΑΣ!$B$1:$N$53</definedName>
    <definedName name="_xlnm.Print_Area" localSheetId="4">ΔΑΠΑΝΕΣ_ΚΑΤΑ_ΚΑΤΗΓΟΡΙΑ!$B$1:$J$68</definedName>
    <definedName name="_xlnm.Print_Area" localSheetId="3">'ΕΣΟΔΑ '!$A$1:$O$64</definedName>
    <definedName name="_xlnm.Print_Area" localSheetId="0">ΣΕΛΙΔΑ1!$A$1:$K$40</definedName>
    <definedName name="_xlnm.Print_Area" localSheetId="2">ΧΡΗΜΑΤΟΔ_ΑΝΑΓΚΕΣ!$B$1:$J$41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1" l="1"/>
  <c r="G13" i="21" l="1"/>
  <c r="I13" i="21"/>
  <c r="C13" i="21"/>
  <c r="E38" i="20" l="1"/>
  <c r="P37" i="19" l="1"/>
  <c r="J25" i="21" l="1"/>
  <c r="I25" i="21" l="1"/>
  <c r="G25" i="21"/>
  <c r="E25" i="21"/>
  <c r="I38" i="8" l="1"/>
  <c r="I22" i="8"/>
  <c r="I15" i="8"/>
  <c r="I21" i="8" l="1"/>
  <c r="I13" i="8" l="1"/>
  <c r="N25" i="20"/>
  <c r="J13" i="21" l="1"/>
  <c r="C46" i="20" l="1"/>
  <c r="K25" i="20" l="1"/>
  <c r="C20" i="20" l="1"/>
  <c r="F38" i="8" l="1"/>
  <c r="F15" i="8" l="1"/>
  <c r="F22" i="8"/>
  <c r="F21" i="8" l="1"/>
  <c r="C45" i="20"/>
  <c r="C16" i="20"/>
  <c r="C22" i="20"/>
  <c r="C17" i="20"/>
  <c r="C21" i="20"/>
  <c r="C18" i="20"/>
  <c r="C19" i="20"/>
  <c r="C23" i="20"/>
  <c r="F13" i="8" l="1"/>
  <c r="E37" i="20" l="1"/>
  <c r="E27" i="20"/>
  <c r="E35" i="20" l="1"/>
  <c r="E30" i="20"/>
  <c r="E33" i="20"/>
  <c r="E32" i="20"/>
  <c r="E36" i="20"/>
  <c r="E28" i="20"/>
  <c r="E31" i="20"/>
  <c r="E34" i="20"/>
  <c r="E29" i="20" l="1"/>
  <c r="E25" i="20" l="1"/>
  <c r="E23" i="19" l="1"/>
  <c r="E19" i="19"/>
  <c r="E37" i="19"/>
  <c r="E18" i="19" l="1"/>
  <c r="E17" i="19" l="1"/>
  <c r="C15" i="20" l="1"/>
  <c r="E15" i="19"/>
  <c r="C13" i="20" l="1"/>
  <c r="E13" i="19"/>
  <c r="P23" i="19" l="1"/>
  <c r="P19" i="19"/>
  <c r="P18" i="19" l="1"/>
  <c r="P17" i="19" s="1"/>
  <c r="P15" i="19" l="1"/>
  <c r="P13" i="19" s="1"/>
  <c r="N13" i="20" l="1"/>
  <c r="N40" i="20" s="1"/>
  <c r="N44" i="20" s="1"/>
  <c r="E22" i="20" l="1"/>
  <c r="E16" i="20"/>
  <c r="G37" i="19"/>
  <c r="E18" i="20"/>
  <c r="E19" i="20"/>
  <c r="E20" i="20"/>
  <c r="E45" i="20"/>
  <c r="E21" i="20"/>
  <c r="E46" i="20"/>
  <c r="E23" i="20" l="1"/>
  <c r="E17" i="20"/>
  <c r="G19" i="19"/>
  <c r="G23" i="19"/>
  <c r="G18" i="19" l="1"/>
  <c r="G17" i="19" l="1"/>
  <c r="E15" i="20" s="1"/>
  <c r="G15" i="19" l="1"/>
  <c r="G13" i="19" s="1"/>
  <c r="E13" i="20"/>
  <c r="E40" i="20" l="1"/>
  <c r="E44" i="20" l="1"/>
  <c r="G28" i="20" l="1"/>
  <c r="G33" i="20"/>
  <c r="G38" i="20"/>
  <c r="G32" i="20"/>
  <c r="G37" i="20"/>
  <c r="G31" i="20"/>
  <c r="G36" i="20"/>
  <c r="D38" i="8" l="1"/>
  <c r="C33" i="20"/>
  <c r="C32" i="20"/>
  <c r="C38" i="20"/>
  <c r="C31" i="20"/>
  <c r="C36" i="20"/>
  <c r="C28" i="20"/>
  <c r="C25" i="21"/>
  <c r="J27" i="8" l="1"/>
  <c r="J36" i="8"/>
  <c r="J41" i="8"/>
  <c r="M31" i="20"/>
  <c r="J47" i="8"/>
  <c r="J55" i="8"/>
  <c r="M36" i="20"/>
  <c r="J61" i="8"/>
  <c r="M28" i="20"/>
  <c r="J19" i="8"/>
  <c r="J40" i="8"/>
  <c r="J45" i="8"/>
  <c r="J52" i="8"/>
  <c r="J25" i="8"/>
  <c r="J29" i="8"/>
  <c r="J34" i="8"/>
  <c r="H38" i="8"/>
  <c r="J38" i="8" s="1"/>
  <c r="J39" i="8"/>
  <c r="M33" i="20"/>
  <c r="J51" i="8"/>
  <c r="J59" i="8"/>
  <c r="M38" i="20"/>
  <c r="J65" i="8"/>
  <c r="J33" i="8"/>
  <c r="J37" i="8"/>
  <c r="J42" i="8"/>
  <c r="M32" i="20"/>
  <c r="J49" i="8"/>
  <c r="J56" i="8"/>
  <c r="M37" i="20"/>
  <c r="J63" i="8"/>
  <c r="J16" i="8" l="1"/>
  <c r="J23" i="8" l="1"/>
  <c r="M34" i="20" l="1"/>
  <c r="J54" i="8"/>
  <c r="M35" i="20"/>
  <c r="J58" i="8"/>
  <c r="J24" i="8"/>
  <c r="J30" i="8"/>
  <c r="J26" i="8"/>
  <c r="J32" i="8"/>
  <c r="J35" i="8"/>
  <c r="J28" i="8"/>
  <c r="M30" i="20"/>
  <c r="J44" i="8"/>
  <c r="J31" i="8"/>
  <c r="H22" i="8"/>
  <c r="H21" i="8" l="1"/>
  <c r="J22" i="8"/>
  <c r="J17" i="8"/>
  <c r="H15" i="8"/>
  <c r="M29" i="20" l="1"/>
  <c r="J21" i="8"/>
  <c r="M27" i="20"/>
  <c r="H13" i="8"/>
  <c r="J15" i="8"/>
  <c r="M25" i="20" l="1"/>
  <c r="J13" i="8"/>
  <c r="C37" i="20" l="1"/>
  <c r="D15" i="8" l="1"/>
  <c r="C34" i="20"/>
  <c r="C35" i="20"/>
  <c r="D22" i="8"/>
  <c r="D21" i="8" s="1"/>
  <c r="C29" i="20" s="1"/>
  <c r="C30" i="20"/>
  <c r="C27" i="20" l="1"/>
  <c r="D13" i="8"/>
  <c r="C25" i="20" l="1"/>
  <c r="C40" i="20" s="1"/>
  <c r="C44" i="20" l="1"/>
  <c r="G27" i="20"/>
  <c r="G35" i="20" l="1"/>
  <c r="G30" i="20" l="1"/>
  <c r="G34" i="20"/>
  <c r="G29" i="20" l="1"/>
  <c r="G25" i="20" s="1"/>
  <c r="F25" i="20"/>
  <c r="I29" i="19" l="1"/>
  <c r="I32" i="19"/>
  <c r="I40" i="19"/>
  <c r="I48" i="19"/>
  <c r="I30" i="19"/>
  <c r="I33" i="19"/>
  <c r="I41" i="19"/>
  <c r="I39" i="19"/>
  <c r="I25" i="19"/>
  <c r="I42" i="19"/>
  <c r="I22" i="19"/>
  <c r="I21" i="19"/>
  <c r="I31" i="19"/>
  <c r="I26" i="19"/>
  <c r="I34" i="19"/>
  <c r="I27" i="19"/>
  <c r="I35" i="19"/>
  <c r="I43" i="19"/>
  <c r="I28" i="19"/>
  <c r="I36" i="19"/>
  <c r="I56" i="19"/>
  <c r="F20" i="20"/>
  <c r="G20" i="20" l="1"/>
  <c r="F17" i="20"/>
  <c r="I45" i="19"/>
  <c r="I24" i="19"/>
  <c r="H23" i="19"/>
  <c r="I23" i="19" s="1"/>
  <c r="F22" i="20"/>
  <c r="I50" i="19"/>
  <c r="H37" i="19"/>
  <c r="I37" i="19" s="1"/>
  <c r="I38" i="19"/>
  <c r="I20" i="19"/>
  <c r="H19" i="19"/>
  <c r="F19" i="20"/>
  <c r="I47" i="19"/>
  <c r="I57" i="19"/>
  <c r="F45" i="20"/>
  <c r="G45" i="20" s="1"/>
  <c r="I51" i="19"/>
  <c r="F23" i="20"/>
  <c r="F46" i="20"/>
  <c r="G46" i="20" s="1"/>
  <c r="I58" i="19"/>
  <c r="F18" i="20"/>
  <c r="I46" i="19"/>
  <c r="I44" i="19"/>
  <c r="F16" i="20"/>
  <c r="F21" i="20"/>
  <c r="I49" i="19"/>
  <c r="G18" i="20" l="1"/>
  <c r="G22" i="20"/>
  <c r="G23" i="20"/>
  <c r="G17" i="20"/>
  <c r="G16" i="20"/>
  <c r="G21" i="20"/>
  <c r="G19" i="20"/>
  <c r="H18" i="19"/>
  <c r="I19" i="19"/>
  <c r="I18" i="19" l="1"/>
  <c r="H17" i="19"/>
  <c r="F15" i="20" l="1"/>
  <c r="H15" i="19"/>
  <c r="I17" i="19"/>
  <c r="I15" i="19" l="1"/>
  <c r="H13" i="19"/>
  <c r="I13" i="19" s="1"/>
  <c r="F13" i="20"/>
  <c r="F40" i="20" s="1"/>
  <c r="F44" i="20" s="1"/>
  <c r="G15" i="20"/>
  <c r="G13" i="20" s="1"/>
  <c r="G40" i="20" s="1"/>
  <c r="G44" i="20" s="1"/>
  <c r="M46" i="20" l="1"/>
  <c r="M45" i="20"/>
  <c r="M20" i="20"/>
  <c r="M23" i="20"/>
  <c r="M22" i="20"/>
  <c r="M21" i="20"/>
  <c r="M19" i="20"/>
  <c r="M18" i="20"/>
  <c r="M17" i="20"/>
  <c r="M16" i="20"/>
  <c r="O19" i="19" l="1"/>
  <c r="O37" i="19"/>
  <c r="O23" i="19"/>
  <c r="K19" i="20" l="1"/>
  <c r="K21" i="20"/>
  <c r="K22" i="20"/>
  <c r="K23" i="20"/>
  <c r="K16" i="20"/>
  <c r="K20" i="20"/>
  <c r="K17" i="20"/>
  <c r="K45" i="20"/>
  <c r="K18" i="20"/>
  <c r="K46" i="20"/>
  <c r="O18" i="19"/>
  <c r="O17" i="19" s="1"/>
  <c r="M37" i="19" l="1"/>
  <c r="M19" i="19"/>
  <c r="M23" i="19"/>
  <c r="M15" i="20"/>
  <c r="O15" i="19"/>
  <c r="O13" i="19" s="1"/>
  <c r="M18" i="19" l="1"/>
  <c r="M17" i="19" s="1"/>
  <c r="M13" i="20"/>
  <c r="M40" i="20" s="1"/>
  <c r="M44" i="20" s="1"/>
  <c r="K15" i="20" l="1"/>
  <c r="M15" i="19"/>
  <c r="M13" i="19" s="1"/>
  <c r="K13" i="20" l="1"/>
  <c r="K40" i="20" s="1"/>
  <c r="K44" i="20" s="1"/>
</calcChain>
</file>

<file path=xl/sharedStrings.xml><?xml version="1.0" encoding="utf-8"?>
<sst xmlns="http://schemas.openxmlformats.org/spreadsheetml/2006/main" count="313" uniqueCount="241">
  <si>
    <t>(1)</t>
  </si>
  <si>
    <t>(2)</t>
  </si>
  <si>
    <t>(4)</t>
  </si>
  <si>
    <t>(5)</t>
  </si>
  <si>
    <t>(3)</t>
  </si>
  <si>
    <t>II.</t>
  </si>
  <si>
    <t>(6)</t>
  </si>
  <si>
    <t>(4=2-3)</t>
  </si>
  <si>
    <t xml:space="preserve"> ΜΗΝΙΑΙΟ ΔΕΛΤΙΟ</t>
  </si>
  <si>
    <t>ΕΛΛΗΝΙΚΗ ΔΗΜΟΚΡΑΤΙΑ</t>
  </si>
  <si>
    <t xml:space="preserve">Ελληνική Δημοκρατία </t>
  </si>
  <si>
    <t>Πραγμ.</t>
  </si>
  <si>
    <t xml:space="preserve">Διαφορά </t>
  </si>
  <si>
    <t>Ελληνική Δημοκρατία</t>
  </si>
  <si>
    <t>Διαφορά</t>
  </si>
  <si>
    <t>σε εκατ. €  (τροποποιημένη ταμειακή βάση)</t>
  </si>
  <si>
    <t>ΓΕΝΙΚΟ ΛΟΓΙΣΤΗΡΙΟ ΤΟΥ ΚΡΑΤΟΥΣ</t>
  </si>
  <si>
    <t xml:space="preserve">Υπουργείο Οικονομικών - Γενικό Λογιστήριο του Κράτους </t>
  </si>
  <si>
    <t xml:space="preserve">     ΕΚΤΕΛΕΣΗ ΚΡΑΤΙΚΟΥ ΠΡΟΫΠΟΛΟΓΙΣΜΟΥ</t>
  </si>
  <si>
    <t>III.</t>
  </si>
  <si>
    <t>IV.</t>
  </si>
  <si>
    <t>Ποσοστό εκτέλεσης (%)</t>
  </si>
  <si>
    <t>σε εκατ. € (τροποποιημένη ταμειακή βάση)</t>
  </si>
  <si>
    <t xml:space="preserve">Πραγμ.  </t>
  </si>
  <si>
    <t>Γενική Δ/νση Δημοσιονομικής Πολιτικής και Προϋπολογισμού  - Δ/νση Προϋπολογισμού Γενικής Κυβέρνησης</t>
  </si>
  <si>
    <t>Πραγμ. 
/2</t>
  </si>
  <si>
    <t>Πραγμ.   /2</t>
  </si>
  <si>
    <t>Γενική Δ/νση Δημοσιονομικής Πολιτικής και Προϋπολογισμού - Δ/νση Προϋπολογισμού Γενικής Κυβέρνησης</t>
  </si>
  <si>
    <t>Μικτές αποδοχές</t>
  </si>
  <si>
    <t>Εργοδοτικές εισφορές</t>
  </si>
  <si>
    <t>Κοινωνικές Παροχές</t>
  </si>
  <si>
    <t xml:space="preserve">Μεταβιβάσεις στην Κεντρική Διοίκηση </t>
  </si>
  <si>
    <t>Μεταβιβάσεις σε Νοσοκομεία</t>
  </si>
  <si>
    <t xml:space="preserve">   εκ των οποίων: Επιχορηγήσεις εφημεριών και υπερωριών</t>
  </si>
  <si>
    <t>Μεταβιβάσεις σε ΥΠΕ-ΠΕΔΥ</t>
  </si>
  <si>
    <t>Μεταβιβάσεις σε ΟΤΑ</t>
  </si>
  <si>
    <t xml:space="preserve">   εκ των οποίων: Αποδόσεις σε ΟΤΑ</t>
  </si>
  <si>
    <t>Μεταβιβάσεις σε ΟΚΑ</t>
  </si>
  <si>
    <t>Μεταβιβάσεις σε λοιπά νομικά πρόσωπα</t>
  </si>
  <si>
    <t>Λοιπές μεταβιβάσεις</t>
  </si>
  <si>
    <t>Τρέχουσες μεταβιβάσεις προς οργανισμούς και κράτη-μέλη της Ευρωπαϊκής Ένωσης (Ε.Ε)</t>
  </si>
  <si>
    <t>Τρέχουσες μεταβιβάσεις σε φορείς του εξωτερικού</t>
  </si>
  <si>
    <t xml:space="preserve">Επιχορηγήσεις επενδύσεων εσωτερικού </t>
  </si>
  <si>
    <t>Επιχορηγήσεις επενδύσεων εξωτερικού</t>
  </si>
  <si>
    <t xml:space="preserve">Καταπτώσεις εγγυήσεων </t>
  </si>
  <si>
    <t xml:space="preserve">Αναλήψεις χρεών </t>
  </si>
  <si>
    <t>Αποζημιώσεις λόγω δικαστικών αποφάσεων</t>
  </si>
  <si>
    <t>Κεφαλαιουχικές ενισχύσεις - Δωρεές -Λοιπές κεφαλαιακές μεταβιβάσεις διάφορες</t>
  </si>
  <si>
    <t>Αγορές αγαθών και υπηρεσιών</t>
  </si>
  <si>
    <t>Επιδοτήσεις</t>
  </si>
  <si>
    <t>Λοιπές Δαπάνες</t>
  </si>
  <si>
    <t xml:space="preserve">   εκ των οποίων: Κεντρικοί Αυτοτελείς Πόροι (Κ.Α.Π.) για επενδυτικές δαπάνες Δήμων</t>
  </si>
  <si>
    <t xml:space="preserve">   εκ των οποίων: Προμήθειες για Χρηματοοικονομικές υπηρεσίες</t>
  </si>
  <si>
    <t xml:space="preserve">   εκ των οποίων: επιστροφές εσόδων</t>
  </si>
  <si>
    <t xml:space="preserve">   εκ των οποίων: Αποθεματικό</t>
  </si>
  <si>
    <t xml:space="preserve">   εκ των οποίων: Πιστώσεις υπό κατανομή για δαπάνες πλήρωσης θέσεων προσωπικού</t>
  </si>
  <si>
    <t>I.</t>
  </si>
  <si>
    <t>Παροχές σε εργαζομένους  (A+B)</t>
  </si>
  <si>
    <t>A.</t>
  </si>
  <si>
    <t>B.</t>
  </si>
  <si>
    <t>Μεταβιβάσεις (Α+Β+Γ+Δ+Ε+ΣΤ)</t>
  </si>
  <si>
    <t>Τρέχουσες εγχώριες μεταβιβάσεις (1+2+3+4+5+6+7)</t>
  </si>
  <si>
    <t>1</t>
  </si>
  <si>
    <t>2</t>
  </si>
  <si>
    <t>3</t>
  </si>
  <si>
    <t>4</t>
  </si>
  <si>
    <t>5</t>
  </si>
  <si>
    <t>6</t>
  </si>
  <si>
    <t>7</t>
  </si>
  <si>
    <t>Α.</t>
  </si>
  <si>
    <t>Β.</t>
  </si>
  <si>
    <t>Γ.</t>
  </si>
  <si>
    <t>Δ.</t>
  </si>
  <si>
    <t>Ε.</t>
  </si>
  <si>
    <t>ΣΤ.</t>
  </si>
  <si>
    <t>Λοιπές κεφαλαιακές μεταβιβάσεις (1+2+3+4)</t>
  </si>
  <si>
    <t>V.</t>
  </si>
  <si>
    <t>VI.</t>
  </si>
  <si>
    <t>VIII.</t>
  </si>
  <si>
    <t>VII.</t>
  </si>
  <si>
    <t>IX.</t>
  </si>
  <si>
    <t>X.</t>
  </si>
  <si>
    <t>XI.</t>
  </si>
  <si>
    <t>Επιστροφές δαπανών για τόκους</t>
  </si>
  <si>
    <t>Πληροφοριακά στοιχεία:</t>
  </si>
  <si>
    <t>VII. Πωλήσεις τιμαλφών</t>
  </si>
  <si>
    <t>εκ των οποίων: επιστροφές δαπανών</t>
  </si>
  <si>
    <t>IV. Πωλήσεις αγαθών και υπηρεσιών</t>
  </si>
  <si>
    <t>III. Μεταβιβάσεις</t>
  </si>
  <si>
    <t>εκ των οποίων: Φόροι οχημάτων</t>
  </si>
  <si>
    <t>Λοιποί τρέχοντες φόροι</t>
  </si>
  <si>
    <t>Ζ.</t>
  </si>
  <si>
    <t>Φόροι κεφαλαίου</t>
  </si>
  <si>
    <t>Λοιποί φόροι εισοδήματος</t>
  </si>
  <si>
    <t>E.3</t>
  </si>
  <si>
    <t>Φόρος εισοδήματος πληρωτέος από εταιρίες (ΝΠ)</t>
  </si>
  <si>
    <t>E.2</t>
  </si>
  <si>
    <t>Φόρος εισοδήματος πληρωτέος από Φυσικά Πρόσωπα (ΦΠ)</t>
  </si>
  <si>
    <t>Φόρος εισοδήματος (E.1+E.2+E.3)</t>
  </si>
  <si>
    <t>E.</t>
  </si>
  <si>
    <t>Λοιποί φόροι επί παραγωγής</t>
  </si>
  <si>
    <t>εκ των οποίων: ΕΝΦΙΑ</t>
  </si>
  <si>
    <t>Τακτικοί φόροι ακίνητης περιουσίας</t>
  </si>
  <si>
    <t>Φόροι και δασμοί επί εισαγωγών</t>
  </si>
  <si>
    <t>Λοιποί φόροι επί αγαθών</t>
  </si>
  <si>
    <t>εκ των οποίων: Φόρος ασφαλίστρων</t>
  </si>
  <si>
    <t>Λοιποί φόροι επί συγκεκριμένων υπηρεσιών</t>
  </si>
  <si>
    <t>Φόροι ταξινόμησης οχημάτων</t>
  </si>
  <si>
    <t>Φόροι επί χρηματοοικονομικών και κεφαλαιακών συναλλαγών</t>
  </si>
  <si>
    <t xml:space="preserve">Φόροι με μορφή χαρτοσήμου </t>
  </si>
  <si>
    <t>ΕΦΚ λοιπών προϊόντων</t>
  </si>
  <si>
    <t>2.γ</t>
  </si>
  <si>
    <t>ΕΦΚ καπνικών προϊόντων</t>
  </si>
  <si>
    <t>2.β</t>
  </si>
  <si>
    <t>ΕΦΚ ενεργειακών προϊόντων</t>
  </si>
  <si>
    <t>2.α</t>
  </si>
  <si>
    <t>Ειδικοί φόροι κατανάλωσης - ΕΦΚ (2.α + 2.β + 2.γ)</t>
  </si>
  <si>
    <t>ΦΠΑ λοιπών προϊόντων και υπηρεσιών</t>
  </si>
  <si>
    <t>1.γ</t>
  </si>
  <si>
    <t>ΦΠΑ καπνικών προϊόντων</t>
  </si>
  <si>
    <t>1.β</t>
  </si>
  <si>
    <t>ΦΠΑ στα πετρελαιοειδή και στα παράγωγα αυτών</t>
  </si>
  <si>
    <t>1.α</t>
  </si>
  <si>
    <t>ΦΠΑ (1.α + 1.β + 1.γ)</t>
  </si>
  <si>
    <t>Φόροι επί αγαθών και υπηρεσιών (1+2+3+4+5+6+7)</t>
  </si>
  <si>
    <t xml:space="preserve">A. </t>
  </si>
  <si>
    <t>I. Φόροι (A+B+Γ+Δ+E+ΣΤ+Ζ)</t>
  </si>
  <si>
    <t>Καθαρά Έσοδα Κρατικού Προϋπολογισμού (α)-(β)</t>
  </si>
  <si>
    <t>(α) Έσοδα Κρατικού Προϋπολογισμού (I+II+III+IV+V+VI+VII)</t>
  </si>
  <si>
    <t>I.   Φόροι</t>
  </si>
  <si>
    <t>II.  Κοινωνικές εισφορές</t>
  </si>
  <si>
    <t>V.  Λοιπά τρέχοντα έσοδα</t>
  </si>
  <si>
    <t xml:space="preserve">β.   Επιστροφές φόρων </t>
  </si>
  <si>
    <t xml:space="preserve">   εκ των οποίων:  α.  επιστροφές δαπανών για τόκους</t>
  </si>
  <si>
    <t xml:space="preserve">Ι. Παροχές σε εργαζομένους </t>
  </si>
  <si>
    <t>ΙΙ. Κοινωνικές Παροχές</t>
  </si>
  <si>
    <t>ΙΙΙ. Μεταβιβάσεις</t>
  </si>
  <si>
    <t>ΙV. Αγορές αγαθών και υπηρεσιών</t>
  </si>
  <si>
    <t>V. Επιδοτήσεις</t>
  </si>
  <si>
    <t>VI. Τόκοι (σε ακαθάριστη βάση)</t>
  </si>
  <si>
    <t>VII. Λοιπές Δαπάνες</t>
  </si>
  <si>
    <t>Τόκοι (σε ακαθάριστη βάση)</t>
  </si>
  <si>
    <t>1. Καθαρά Έσοδα Κρατικού Προϋπ/σμού
 (Ι+ΙΙ+ΙΙΙ+ΙV+V+VI+VII-β)</t>
  </si>
  <si>
    <t>Πρόγραμμα Δημοσίων Επενδύσεων (ΠΔΕ)   /4</t>
  </si>
  <si>
    <t>VI.  Πωλήσεις παγίων περιουσιακών στοιχείων</t>
  </si>
  <si>
    <t>Συνολικές χρηματοδοτικές ανάγκες Κρατικού Προϋπολογισμού</t>
  </si>
  <si>
    <t>Πρωτογενές αποτέλεσμα κρατικού προϋπολογισμού  (3 + 2.VI - 1.V.α)
(+πλεόνασμα, - έλλειμμα)</t>
  </si>
  <si>
    <t>IX. Αποκτήσεις παγίων περιουσιακών στοιχείων</t>
  </si>
  <si>
    <t>X. Αποκτήσεις τιμαλφών</t>
  </si>
  <si>
    <t>Αποκτήσεις παγίων περιουσιακών στοιχείων</t>
  </si>
  <si>
    <t>Αποκτήσεις τιμαλφών</t>
  </si>
  <si>
    <t xml:space="preserve">Ι.  Χρεωστικοί τίτλοι </t>
  </si>
  <si>
    <t>(α)</t>
  </si>
  <si>
    <t>6.α</t>
  </si>
  <si>
    <t>Γ.1</t>
  </si>
  <si>
    <t>Ε.1</t>
  </si>
  <si>
    <t>Ζ.1</t>
  </si>
  <si>
    <t>II</t>
  </si>
  <si>
    <t>III</t>
  </si>
  <si>
    <t>IV</t>
  </si>
  <si>
    <t>V</t>
  </si>
  <si>
    <t>V.1</t>
  </si>
  <si>
    <t>VI</t>
  </si>
  <si>
    <t>VII</t>
  </si>
  <si>
    <t>(β)</t>
  </si>
  <si>
    <t>ΠΔΕ</t>
  </si>
  <si>
    <t>(7)</t>
  </si>
  <si>
    <t>I. Δάνεια</t>
  </si>
  <si>
    <t xml:space="preserve">II.  Συμμετοχικοί τίτλοι και μερίδια επενδυτικών κεφαλαίων </t>
  </si>
  <si>
    <t>III.  Προκαταβολές και λοιπές απαιτήσεις</t>
  </si>
  <si>
    <t xml:space="preserve">IV.  Υποχρεώσεις από Νόμισμα και καταθέσεις </t>
  </si>
  <si>
    <t>V. Χρεωστικοί τίτλοι (υποχρεώσεις)</t>
  </si>
  <si>
    <t>VI. Δάνεια (υποχρεώσεις)</t>
  </si>
  <si>
    <t>5. Πληρωμές για χρηματοοικονομικές συναλλαγές
(Ι+II+III+IV+V+VI+VII)</t>
  </si>
  <si>
    <t>Πραγμ.  /1</t>
  </si>
  <si>
    <t>VII.  Χρηματοοικονομικά παράγωγα    /2</t>
  </si>
  <si>
    <t>4/ Τα έσοδα από το Πρόγραμμα Δημοσίων Επενδύσεων (ΠΔΕ) περιλαμβάνονται στις κατηγορίες "Μεταβιβάσεις" και "Λοιπά τρέχοντα έσοδα".</t>
  </si>
  <si>
    <t>Έσοδα από το Ταμείο Ανάκαμψης και Ανθεκτικότητας   /5</t>
  </si>
  <si>
    <t xml:space="preserve">   εκ των οποίων: Εξοπλιστικά προγράμματα (ταμειακή βάση)</t>
  </si>
  <si>
    <t>2. Δαπάνες Κρατικού Προϋπολογισμού
(I+II+III+IV+V+VI+VII+VIII+IX+X+XI+XII)</t>
  </si>
  <si>
    <t>XII.</t>
  </si>
  <si>
    <t>Συνολικές Δαπάνες  Κρατικού Προϋπολογισμού (I+II+III+IV+V+VI+VII+VIII+IX+X+XI+XII)</t>
  </si>
  <si>
    <t>XI. Δαπάνες Προγράμματος Δημοσίων Επενδύσεων</t>
  </si>
  <si>
    <t>Δαπάνες Προγράμματος Δημοσίων Επενδύσεων</t>
  </si>
  <si>
    <r>
      <t xml:space="preserve">Πιστώσεις υπό κατανομή </t>
    </r>
    <r>
      <rPr>
        <b/>
        <i/>
        <sz val="12"/>
        <rFont val="Calibri"/>
        <family val="2"/>
        <charset val="161"/>
        <scheme val="minor"/>
      </rPr>
      <t>(πλην ΠΔΕ και ΤΑΑ)</t>
    </r>
  </si>
  <si>
    <t>VIII. Πιστώσεις υπό κατανομή (πλην ΠΔΕ και ΤΑΑ)</t>
  </si>
  <si>
    <t>XIΙ. Δαπάνες Ταμείου Ανάκαμψης και Ανθεκτικότητας</t>
  </si>
  <si>
    <t>Δαπάνες Ταμείου Ανάκαμψης και Ανθεκτικότητας   /2</t>
  </si>
  <si>
    <t>4/ Η αποτύπωση των στοιχείων είναι σύμφωνη με την νέα οικονομική ταξινόμηση (Προεδρικό διάταγμα 54/2018).</t>
  </si>
  <si>
    <t>5/ Τα έσοδα του Ταμείου Ανάκαμψης και Ανθεκτικότητας περιέχονται στην κατηγορία "Μεταβιβάσεις".</t>
  </si>
  <si>
    <t>(4=2/3)</t>
  </si>
  <si>
    <t xml:space="preserve">II. Κοινωνικές εισφορές </t>
  </si>
  <si>
    <t xml:space="preserve">III. Μεταβιβάσεις </t>
  </si>
  <si>
    <t xml:space="preserve">IV. Πωλήσεις αγαθών και υπηρεσιών </t>
  </si>
  <si>
    <t>V. Λοιπά τρέχοντα έσοδα</t>
  </si>
  <si>
    <t>VI. Πωλήσεις παγίων περιουσιακών στοιχείων</t>
  </si>
  <si>
    <t xml:space="preserve">VII. Πωλήσεις τιμαλφών </t>
  </si>
  <si>
    <t xml:space="preserve">(β) Επιστροφές εσόδων </t>
  </si>
  <si>
    <t xml:space="preserve">Υπουργείο Εθνικής Οικονομίας και Οικονομικών - Γενικό Λογιστήριο του Κράτους </t>
  </si>
  <si>
    <t>ΥΠΟΥΡΓΕΙΟ ΕΘΝΙΚΗΣ ΟΙΚΟΝΟΜΙΑΣ ΚΑΙ ΟΙΚΟΝΟΜΙΚΩΝ</t>
  </si>
  <si>
    <t>II. Δάνεια</t>
  </si>
  <si>
    <t xml:space="preserve">ΙΙI. Συμμετοχικοί τίτλοι και μερίδια επενδυτικών κεφαλαίων </t>
  </si>
  <si>
    <t>ΙV.  Προκαταβολές και λοιπές απαιτήσεις</t>
  </si>
  <si>
    <t>V. Ειδικά τραβηκτικά δικαιώματα (SDRs) (υποχρεώσεις)</t>
  </si>
  <si>
    <t xml:space="preserve">VI.   Υποχρεώσεις από Νόμισμα και καταθέσεις </t>
  </si>
  <si>
    <t>VII.  Χρεωστικοί τίτλοι (υποχρεώσεις)</t>
  </si>
  <si>
    <t>VIΙI.  Δάνεια (υποχρεώσεις)</t>
  </si>
  <si>
    <t xml:space="preserve">IX. Χρηματοοικονομικά παράγωγα </t>
  </si>
  <si>
    <t>4. Εισπράξεις από χρηματοοικονομικές συναλλαγές
(Ι+II+III+IV+V+VI+VII+VIII+IX)</t>
  </si>
  <si>
    <t>minfin.gov.gr</t>
  </si>
  <si>
    <t>3. Ισοζύγιο Κρατικού Προϋπολογισμού  (1-2)
(+πλεόνασμα, - έλλειμμα)  /4</t>
  </si>
  <si>
    <t>5/ Τα έσοδα από το Πρόγραμμα Δημοσίων Επενδύσεων (ΠΔΕ) περιλαμβάνονται στις κατηγορίες "Μεταβιβάσεις" και "Λοιπά τρέχοντα έσοδα".</t>
  </si>
  <si>
    <t>6/ Τα έσοδα του Ταμείου Ανάκαμψης και Ανθεκτικότητας περιέχονται στην κατηγορία "Μεταβιβάσεις".</t>
  </si>
  <si>
    <t>Έσοδα από το Πρόγραμμα Δημοσίων Επενδύσεων (ΠΔΕ)  /5</t>
  </si>
  <si>
    <t>Έσοδα από το Ταμείο Ανάκαμψης και Ανθεκτικότητας   /6</t>
  </si>
  <si>
    <t>2/ Η κατηγορία δαπανών "Χρηματοοικονομικά παράγωγα" περιέχει τόσο τις πληρωμές τόκων όσο και τις πληρωμές χρεολυσίων συμφωνιών ανταλλαγής, οι οποίες δεν εμφανίζονται στις δαπάνες τόκων του Πίνακα 1.</t>
  </si>
  <si>
    <t>ΠΕΣ</t>
  </si>
  <si>
    <t>ΠΣΣ</t>
  </si>
  <si>
    <t>R13</t>
  </si>
  <si>
    <t>R15</t>
  </si>
  <si>
    <t>Εκτιμήσεις Προϋπολογισμού 2026 /1</t>
  </si>
  <si>
    <t>Εκτιμήσεις Προϋπολογισμού 2026 /3</t>
  </si>
  <si>
    <t>Εκτιμήσεις Προϋπολογισμού 2026</t>
  </si>
  <si>
    <t>1/ Ετήσιες εκτιμήσεις όπως αποτυπώνονται στην εισηγητική έκθεση του Προϋπολογισμού 2026.</t>
  </si>
  <si>
    <t>1/ Στόχοι του έτους 2026, προσαρμοσμένοι στα συνολικά μεγέθη όπως αποτυπώνονται στις εκτιμήσεις της εισηγητικής έκθεσης του Προϋπολογισμού 2026.</t>
  </si>
  <si>
    <t>2/ Τα στοιχεία των εσόδων και των δαπανών του κρατικού προϋπολογισμού για το έτος 2025, είναι προσωρινά και θα οριστικοποιηθούν με την κύρωση του Απολογισμού Εσόδων και Eξόδων του Κράτους οικονομικού έτους 2025.</t>
  </si>
  <si>
    <t>1/ Τα στοιχεία των εσόδων και των δαπανών του κρατικού προϋπολογισμού για το έτος 2025, είναι προσωρινά και θα οριστικοποιηθούν με την κύρωση του Απολογισμού Εσόδων και Eξόδων του Κράτους οικονομικού έτους 2025.</t>
  </si>
  <si>
    <t>2/ Τα στοιχεία των εσόδων του κρατικού προϋπολογισμού για το έτος 2025, είναι προσωρινά και θα οριστικοποιηθούν με την κύρωση του Απολογισμού Εσόδων του Κράτους οικονομικού έτους 2025.</t>
  </si>
  <si>
    <t>3/ Ετήσιες εκτιμήσεις του έτους 2026 όπως αποτυπώνονται στην εισηγητική έκθεση του Προϋπολογισμού 2026.</t>
  </si>
  <si>
    <t xml:space="preserve">Πραγμ. </t>
  </si>
  <si>
    <t>ΣΕΠΤΕΜΒΡΙΟΣ 2026</t>
  </si>
  <si>
    <t>Αθήνα, Οκτώβριος 2026</t>
  </si>
  <si>
    <t xml:space="preserve"> ΠΙΝΑΚΑΣ 1. ΕΚΤΕΛΕΣΗ ΚΡΑΤΙΚΟΥ ΠΡΟΫΠΟΛΟΓΙΣΜΟΥ ΕΝΝΙΑΜΗΝΟΥ ΙΑΝΟΥΑΡΙΟΥ-ΣΕΠΤΕΜΒΡΙΟΥ 2026</t>
  </si>
  <si>
    <t xml:space="preserve"> ΠΙΝΑΚΑΣ  2. ΧΡΗΜΑΤΟΟΙΚΟΝΟΜΙΚΕΣ ΣΥΝΑΛΛΑΓΕΣ ΕΝΝΙΑΜΗΝΟΥ ΙΑΝΟΥΑΡΙΟΥ-ΣΕΠΤΕΜΒΡΙΟΥ 2026</t>
  </si>
  <si>
    <t xml:space="preserve"> ΠΙΝΑΚΑΣ 3. ΕΣΟΔΑ ΚΡΑΤΙΚΟΥ ΠΡΟΫΠΟΛΟΓΙΣΜΟΥ ΕΝΝΙΑΜΗΝΟΥ ΙΑΝΟΥΑΡΙΟΥ-ΣΕΠΤΕΜΒΡΙΟΥ 2026</t>
  </si>
  <si>
    <t>ΠΙΝΑΚΑΣ  4. ΔΑΠΑΝΕΣ ΚΡΑΤΙΚΟΥ ΠΡΟΫΠΟΛΟΓΙΣΜΟΥ ΚΑΤΑ ΚΑΤΗΓΟΡΙΑ ΕΝΝΙΑΜΗΝΟΥ ΙΑΝΟΥΑΡΙΟΥ-ΣΕΠΤΕΜΒΡΙΟΥ 2026</t>
  </si>
  <si>
    <t>Ιανουάριος -Σεπτέμβριος  2025</t>
  </si>
  <si>
    <t>Ιανουάριος -Σεπτέμβριος  2026</t>
  </si>
  <si>
    <t>Ιανουάριος -Σεπτέμβριος 2025</t>
  </si>
  <si>
    <t>Ιανουάριος -Σεπτέμβριος 2026</t>
  </si>
  <si>
    <r>
      <t xml:space="preserve"> ΠΙΝΑΚΑΣ 3. ΕΣΟΔΑ ΚΡΑΤΙΚΟΥ ΠΡΟΫΠΟΛΟΓΙΣΜΟΥ </t>
    </r>
    <r>
      <rPr>
        <b/>
        <sz val="9"/>
        <color rgb="FFFF0000"/>
        <rFont val="Segoe UI"/>
        <family val="2"/>
        <charset val="161"/>
      </rPr>
      <t xml:space="preserve"> ΣΕΠΤΕΜΒΡΙΟΣ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</si>
</sst>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0.0%"/>
    <numFmt numFmtId="166" formatCode="#,##0.0"/>
    <numFmt numFmtId="167" formatCode="\(#,##0\)"/>
  </numFmts>
  <fonts count="68">
    <font>
      <sz val="11"/>
      <color indexed="8"/>
      <name val="Calibri"/>
      <family val="2"/>
      <charset val="161"/>
    </font>
    <font>
      <sz val="11"/>
      <color indexed="8"/>
      <name val="Calibri"/>
      <family val="2"/>
      <charset val="161"/>
    </font>
    <font>
      <sz val="10"/>
      <name val="Arial Greek"/>
      <family val="2"/>
      <charset val="161"/>
    </font>
    <font>
      <sz val="11"/>
      <color indexed="8"/>
      <name val="Calibri"/>
      <family val="2"/>
      <charset val="161"/>
    </font>
    <font>
      <b/>
      <sz val="11"/>
      <color indexed="9"/>
      <name val="Calibri"/>
      <family val="2"/>
      <charset val="161"/>
    </font>
    <font>
      <b/>
      <sz val="11"/>
      <color indexed="8"/>
      <name val="Calibri"/>
      <family val="2"/>
      <charset val="161"/>
    </font>
    <font>
      <sz val="11"/>
      <color indexed="8"/>
      <name val="Calibri"/>
      <family val="2"/>
      <charset val="161"/>
    </font>
    <font>
      <sz val="11"/>
      <color indexed="9"/>
      <name val="Calibri"/>
      <family val="2"/>
      <charset val="161"/>
    </font>
    <font>
      <sz val="11"/>
      <color indexed="62"/>
      <name val="Calibri"/>
      <family val="2"/>
      <charset val="161"/>
    </font>
    <font>
      <b/>
      <sz val="11"/>
      <color indexed="63"/>
      <name val="Calibri"/>
      <family val="2"/>
      <charset val="161"/>
    </font>
    <font>
      <i/>
      <sz val="11"/>
      <color indexed="23"/>
      <name val="Calibri"/>
      <family val="2"/>
      <charset val="161"/>
    </font>
    <font>
      <b/>
      <sz val="15"/>
      <color indexed="56"/>
      <name val="Calibri"/>
      <family val="2"/>
      <charset val="161"/>
    </font>
    <font>
      <b/>
      <sz val="13"/>
      <color indexed="56"/>
      <name val="Calibri"/>
      <family val="2"/>
      <charset val="161"/>
    </font>
    <font>
      <b/>
      <sz val="11"/>
      <color indexed="56"/>
      <name val="Calibri"/>
      <family val="2"/>
      <charset val="161"/>
    </font>
    <font>
      <sz val="11"/>
      <color indexed="20"/>
      <name val="Calibri"/>
      <family val="2"/>
      <charset val="161"/>
    </font>
    <font>
      <sz val="11"/>
      <color indexed="17"/>
      <name val="Calibri"/>
      <family val="2"/>
      <charset val="161"/>
    </font>
    <font>
      <sz val="11"/>
      <color indexed="60"/>
      <name val="Calibri"/>
      <family val="2"/>
      <charset val="161"/>
    </font>
    <font>
      <sz val="11"/>
      <color indexed="10"/>
      <name val="Calibri"/>
      <family val="2"/>
      <charset val="161"/>
    </font>
    <font>
      <sz val="11"/>
      <color indexed="52"/>
      <name val="Calibri"/>
      <family val="2"/>
      <charset val="161"/>
    </font>
    <font>
      <b/>
      <sz val="18"/>
      <color indexed="56"/>
      <name val="Cambria"/>
      <family val="2"/>
      <charset val="161"/>
    </font>
    <font>
      <b/>
      <sz val="11"/>
      <color indexed="52"/>
      <name val="Calibri"/>
      <family val="2"/>
      <charset val="161"/>
    </font>
    <font>
      <sz val="10"/>
      <color indexed="8"/>
      <name val="Segoe UI"/>
      <family val="2"/>
      <charset val="161"/>
    </font>
    <font>
      <b/>
      <sz val="10"/>
      <name val="Segoe UI"/>
      <family val="2"/>
      <charset val="161"/>
    </font>
    <font>
      <sz val="10"/>
      <name val="Segoe UI"/>
      <family val="2"/>
      <charset val="161"/>
    </font>
    <font>
      <i/>
      <sz val="10"/>
      <name val="Segoe UI"/>
      <family val="2"/>
      <charset val="161"/>
    </font>
    <font>
      <i/>
      <sz val="10"/>
      <color indexed="8"/>
      <name val="Segoe UI"/>
      <family val="2"/>
      <charset val="161"/>
    </font>
    <font>
      <sz val="11"/>
      <color indexed="8"/>
      <name val="Segoe UI"/>
      <family val="2"/>
      <charset val="161"/>
    </font>
    <font>
      <b/>
      <sz val="9"/>
      <name val="Segoe UI"/>
      <family val="2"/>
      <charset val="161"/>
    </font>
    <font>
      <sz val="9"/>
      <name val="Segoe UI"/>
      <family val="2"/>
      <charset val="161"/>
    </font>
    <font>
      <i/>
      <sz val="9"/>
      <name val="Segoe UI"/>
      <family val="2"/>
      <charset val="161"/>
    </font>
    <font>
      <b/>
      <u/>
      <sz val="10"/>
      <name val="Segoe UI"/>
      <family val="2"/>
      <charset val="161"/>
    </font>
    <font>
      <b/>
      <u/>
      <sz val="9"/>
      <name val="Segoe UI"/>
      <family val="2"/>
      <charset val="161"/>
    </font>
    <font>
      <sz val="10"/>
      <color indexed="58"/>
      <name val="Segoe UI"/>
      <family val="2"/>
      <charset val="161"/>
    </font>
    <font>
      <sz val="10"/>
      <color indexed="61"/>
      <name val="Segoe UI"/>
      <family val="2"/>
      <charset val="161"/>
    </font>
    <font>
      <b/>
      <sz val="16"/>
      <color indexed="18"/>
      <name val="Segoe UI"/>
      <family val="2"/>
      <charset val="161"/>
    </font>
    <font>
      <b/>
      <sz val="12"/>
      <color indexed="8"/>
      <name val="Segoe UI"/>
      <family val="2"/>
      <charset val="161"/>
    </font>
    <font>
      <b/>
      <sz val="20"/>
      <color indexed="18"/>
      <name val="Segoe UI"/>
      <family val="2"/>
      <charset val="161"/>
    </font>
    <font>
      <sz val="100"/>
      <color indexed="58"/>
      <name val="Segoe UI"/>
      <family val="2"/>
      <charset val="161"/>
    </font>
    <font>
      <sz val="18"/>
      <color indexed="18"/>
      <name val="Segoe UI"/>
      <family val="2"/>
      <charset val="161"/>
    </font>
    <font>
      <b/>
      <sz val="18"/>
      <color indexed="18"/>
      <name val="Segoe UI"/>
      <family val="2"/>
      <charset val="161"/>
    </font>
    <font>
      <b/>
      <sz val="14"/>
      <color indexed="18"/>
      <name val="Segoe UI"/>
      <family val="2"/>
      <charset val="161"/>
    </font>
    <font>
      <b/>
      <sz val="10"/>
      <color indexed="60"/>
      <name val="Segoe UI"/>
      <family val="2"/>
      <charset val="161"/>
    </font>
    <font>
      <b/>
      <sz val="10"/>
      <color indexed="62"/>
      <name val="Segoe UI"/>
      <family val="2"/>
      <charset val="161"/>
    </font>
    <font>
      <sz val="10"/>
      <color indexed="62"/>
      <name val="Segoe UI"/>
      <family val="2"/>
      <charset val="161"/>
    </font>
    <font>
      <b/>
      <sz val="9"/>
      <color rgb="FF0000FF"/>
      <name val="Segoe UI"/>
      <family val="2"/>
      <charset val="161"/>
    </font>
    <font>
      <sz val="9"/>
      <color rgb="FF0000FF"/>
      <name val="Segoe UI"/>
      <family val="2"/>
      <charset val="161"/>
    </font>
    <font>
      <sz val="10"/>
      <color rgb="FF0000FF"/>
      <name val="Segoe UI"/>
      <family val="2"/>
      <charset val="161"/>
    </font>
    <font>
      <b/>
      <sz val="10"/>
      <color rgb="FF0000FF"/>
      <name val="Segoe UI"/>
      <family val="2"/>
      <charset val="161"/>
    </font>
    <font>
      <sz val="10"/>
      <name val="Arial"/>
      <family val="2"/>
      <charset val="161"/>
    </font>
    <font>
      <sz val="11"/>
      <color theme="1"/>
      <name val="Calibri"/>
      <family val="2"/>
      <scheme val="minor"/>
    </font>
    <font>
      <b/>
      <i/>
      <sz val="12"/>
      <name val="Calibri"/>
      <family val="2"/>
      <charset val="161"/>
      <scheme val="minor"/>
    </font>
    <font>
      <b/>
      <i/>
      <sz val="9"/>
      <name val="Segoe UI"/>
      <family val="2"/>
      <charset val="161"/>
    </font>
    <font>
      <b/>
      <i/>
      <sz val="10"/>
      <color indexed="8"/>
      <name val="Segoe UI"/>
      <family val="2"/>
      <charset val="161"/>
    </font>
    <font>
      <b/>
      <sz val="10"/>
      <color indexed="8"/>
      <name val="Segoe UI"/>
      <family val="2"/>
      <charset val="161"/>
    </font>
    <font>
      <sz val="10"/>
      <name val="Arial"/>
      <family val="2"/>
    </font>
    <font>
      <sz val="9"/>
      <color theme="0" tint="-0.14999847407452621"/>
      <name val="Segoe UI"/>
      <family val="2"/>
      <charset val="161"/>
    </font>
    <font>
      <sz val="9"/>
      <color rgb="FFFF0000"/>
      <name val="Segoe UI"/>
      <family val="2"/>
      <charset val="161"/>
    </font>
    <font>
      <sz val="8"/>
      <color rgb="FFFF0000"/>
      <name val="Segoe UI"/>
      <family val="2"/>
      <charset val="161"/>
    </font>
    <font>
      <sz val="8"/>
      <name val="Segoe UI"/>
      <family val="2"/>
      <charset val="161"/>
    </font>
    <font>
      <b/>
      <sz val="11"/>
      <color theme="0"/>
      <name val="Calibri"/>
      <family val="2"/>
      <charset val="161"/>
      <scheme val="minor"/>
    </font>
    <font>
      <sz val="11"/>
      <color theme="0"/>
      <name val="Calibri"/>
      <family val="2"/>
      <charset val="161"/>
      <scheme val="minor"/>
    </font>
    <font>
      <sz val="10"/>
      <color theme="0"/>
      <name val="Arial"/>
      <family val="2"/>
      <charset val="161"/>
    </font>
    <font>
      <sz val="11"/>
      <color rgb="FFFF0000"/>
      <name val="Calibri"/>
      <family val="2"/>
      <charset val="161"/>
      <scheme val="minor"/>
    </font>
    <font>
      <b/>
      <sz val="9"/>
      <color rgb="FFFF0000"/>
      <name val="Segoe UI"/>
      <family val="2"/>
      <charset val="161"/>
    </font>
    <font>
      <i/>
      <sz val="9"/>
      <color rgb="FFFF0000"/>
      <name val="Segoe UI"/>
      <family val="2"/>
      <charset val="161"/>
    </font>
    <font>
      <b/>
      <sz val="10"/>
      <color indexed="60"/>
      <name val="Arial"/>
      <family val="2"/>
      <charset val="161"/>
    </font>
    <font>
      <i/>
      <sz val="8"/>
      <color rgb="FFFF0000"/>
      <name val="Segoe UI"/>
      <family val="2"/>
      <charset val="161"/>
    </font>
    <font>
      <b/>
      <sz val="8"/>
      <color rgb="FFFF0000"/>
      <name val="Segoe UI"/>
      <family val="2"/>
      <charset val="16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2" tint="-0.749992370372631"/>
        <bgColor indexed="64"/>
      </patternFill>
    </fill>
    <fill>
      <patternFill patternType="solid">
        <fgColor rgb="FFFF000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theme="0" tint="-0.249977111117893"/>
      </left>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s>
  <cellStyleXfs count="5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14" fillId="3" borderId="0" applyNumberFormat="0" applyBorder="0" applyAlignment="0" applyProtection="0"/>
    <xf numFmtId="0" fontId="20" fillId="20" borderId="1" applyNumberFormat="0" applyAlignment="0" applyProtection="0"/>
    <xf numFmtId="0" fontId="4" fillId="21" borderId="2" applyNumberFormat="0" applyAlignment="0" applyProtection="0"/>
    <xf numFmtId="0" fontId="10" fillId="0" borderId="0" applyNumberFormat="0" applyFill="0" applyBorder="0" applyAlignment="0" applyProtection="0"/>
    <xf numFmtId="0" fontId="15"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8" fillId="7" borderId="1" applyNumberFormat="0" applyAlignment="0" applyProtection="0"/>
    <xf numFmtId="0" fontId="18" fillId="0" borderId="6" applyNumberFormat="0" applyFill="0" applyAlignment="0" applyProtection="0"/>
    <xf numFmtId="0" fontId="16" fillId="22" borderId="0" applyNumberFormat="0" applyBorder="0" applyAlignment="0" applyProtection="0"/>
    <xf numFmtId="0" fontId="1" fillId="23" borderId="7" applyNumberFormat="0" applyFont="0" applyAlignment="0" applyProtection="0"/>
    <xf numFmtId="0" fontId="9" fillId="20" borderId="8" applyNumberFormat="0" applyAlignment="0" applyProtection="0"/>
    <xf numFmtId="9" fontId="1" fillId="0" borderId="0" applyFont="0" applyFill="0" applyBorder="0" applyAlignment="0" applyProtection="0"/>
    <xf numFmtId="0" fontId="19" fillId="0" borderId="0" applyNumberFormat="0" applyFill="0" applyBorder="0" applyAlignment="0" applyProtection="0"/>
    <xf numFmtId="0" fontId="5" fillId="0" borderId="9" applyNumberFormat="0" applyFill="0" applyAlignment="0" applyProtection="0"/>
    <xf numFmtId="0" fontId="17" fillId="0" borderId="0" applyNumberFormat="0" applyFill="0" applyBorder="0" applyAlignment="0" applyProtection="0"/>
    <xf numFmtId="0" fontId="2" fillId="0" borderId="0"/>
    <xf numFmtId="0" fontId="2" fillId="0" borderId="0"/>
    <xf numFmtId="0" fontId="2" fillId="0" borderId="0"/>
    <xf numFmtId="0" fontId="3" fillId="0" borderId="0"/>
    <xf numFmtId="9" fontId="6" fillId="0" borderId="0" applyFont="0" applyFill="0" applyBorder="0" applyAlignment="0" applyProtection="0"/>
    <xf numFmtId="9" fontId="3" fillId="0" borderId="0" applyFont="0" applyFill="0" applyBorder="0" applyAlignment="0" applyProtection="0"/>
    <xf numFmtId="0" fontId="48" fillId="0" borderId="0"/>
    <xf numFmtId="0" fontId="49" fillId="0" borderId="0"/>
    <xf numFmtId="9" fontId="1" fillId="0" borderId="0" applyFont="0" applyFill="0" applyBorder="0" applyAlignment="0" applyProtection="0"/>
    <xf numFmtId="0" fontId="54" fillId="0" borderId="0"/>
    <xf numFmtId="164" fontId="1" fillId="0" borderId="0" applyFont="0" applyFill="0" applyBorder="0" applyAlignment="0" applyProtection="0"/>
  </cellStyleXfs>
  <cellXfs count="371">
    <xf numFmtId="0" fontId="0" fillId="0" borderId="0" xfId="0"/>
    <xf numFmtId="0" fontId="21" fillId="24" borderId="0" xfId="0" applyFont="1" applyFill="1"/>
    <xf numFmtId="0" fontId="23" fillId="24" borderId="0" xfId="0" applyFont="1" applyFill="1"/>
    <xf numFmtId="3" fontId="23" fillId="26" borderId="0" xfId="0" applyNumberFormat="1" applyFont="1" applyFill="1" applyAlignment="1">
      <alignment horizontal="center" vertical="center" wrapText="1"/>
    </xf>
    <xf numFmtId="0" fontId="27" fillId="24" borderId="0" xfId="43" applyFont="1" applyFill="1" applyAlignment="1">
      <alignment horizontal="left"/>
    </xf>
    <xf numFmtId="0" fontId="27" fillId="24" borderId="0" xfId="43" applyFont="1" applyFill="1"/>
    <xf numFmtId="0" fontId="28" fillId="0" borderId="0" xfId="0" applyFont="1"/>
    <xf numFmtId="0" fontId="28" fillId="24" borderId="0" xfId="43" applyFont="1" applyFill="1" applyAlignment="1">
      <alignment horizontal="left" wrapText="1"/>
    </xf>
    <xf numFmtId="0" fontId="28" fillId="24" borderId="0" xfId="43" applyFont="1" applyFill="1" applyAlignment="1">
      <alignment horizontal="centerContinuous" wrapText="1"/>
    </xf>
    <xf numFmtId="0" fontId="28" fillId="24" borderId="0" xfId="43" applyFont="1" applyFill="1" applyAlignment="1">
      <alignment horizontal="center" wrapText="1"/>
    </xf>
    <xf numFmtId="0" fontId="27" fillId="24" borderId="10" xfId="43" applyFont="1" applyFill="1" applyBorder="1" applyAlignment="1">
      <alignment wrapText="1"/>
    </xf>
    <xf numFmtId="0" fontId="27" fillId="24" borderId="10" xfId="43" applyFont="1" applyFill="1" applyBorder="1" applyAlignment="1">
      <alignment horizontal="left" wrapText="1"/>
    </xf>
    <xf numFmtId="0" fontId="28" fillId="24" borderId="10" xfId="43" applyFont="1" applyFill="1" applyBorder="1" applyAlignment="1">
      <alignment wrapText="1"/>
    </xf>
    <xf numFmtId="0" fontId="28" fillId="26" borderId="0" xfId="0" applyFont="1" applyFill="1"/>
    <xf numFmtId="0" fontId="27" fillId="24" borderId="11" xfId="43" applyFont="1" applyFill="1" applyBorder="1" applyAlignment="1">
      <alignment wrapText="1"/>
    </xf>
    <xf numFmtId="0" fontId="27" fillId="24" borderId="11" xfId="43" applyFont="1" applyFill="1" applyBorder="1" applyAlignment="1">
      <alignment horizontal="left" wrapText="1"/>
    </xf>
    <xf numFmtId="0" fontId="28" fillId="24" borderId="11" xfId="43" applyFont="1" applyFill="1" applyBorder="1" applyAlignment="1">
      <alignment wrapText="1"/>
    </xf>
    <xf numFmtId="49" fontId="28" fillId="24" borderId="0" xfId="0" applyNumberFormat="1" applyFont="1" applyFill="1" applyAlignment="1">
      <alignment horizontal="center" wrapText="1"/>
    </xf>
    <xf numFmtId="0" fontId="27" fillId="24" borderId="0" xfId="43" applyFont="1" applyFill="1" applyAlignment="1">
      <alignment horizontal="left" wrapText="1"/>
    </xf>
    <xf numFmtId="3" fontId="27" fillId="24" borderId="0" xfId="44" applyNumberFormat="1" applyFont="1" applyFill="1" applyAlignment="1">
      <alignment horizontal="left"/>
    </xf>
    <xf numFmtId="0" fontId="27" fillId="24" borderId="0" xfId="44" applyFont="1" applyFill="1" applyAlignment="1">
      <alignment horizontal="left"/>
    </xf>
    <xf numFmtId="3" fontId="28" fillId="24" borderId="0" xfId="44" applyNumberFormat="1" applyFont="1" applyFill="1" applyAlignment="1">
      <alignment horizontal="left"/>
    </xf>
    <xf numFmtId="0" fontId="27" fillId="24" borderId="0" xfId="44" applyFont="1" applyFill="1"/>
    <xf numFmtId="0" fontId="27" fillId="0" borderId="0" xfId="0" applyFont="1"/>
    <xf numFmtId="0" fontId="27" fillId="24" borderId="0" xfId="43" applyFont="1" applyFill="1" applyAlignment="1">
      <alignment horizontal="right"/>
    </xf>
    <xf numFmtId="0" fontId="28" fillId="24" borderId="0" xfId="43" applyFont="1" applyFill="1" applyAlignment="1">
      <alignment horizontal="right"/>
    </xf>
    <xf numFmtId="0" fontId="28" fillId="24" borderId="0" xfId="43" applyFont="1" applyFill="1" applyAlignment="1">
      <alignment horizontal="left"/>
    </xf>
    <xf numFmtId="0" fontId="28" fillId="24" borderId="0" xfId="0" applyFont="1" applyFill="1"/>
    <xf numFmtId="0" fontId="29" fillId="24" borderId="0" xfId="43" applyFont="1" applyFill="1" applyAlignment="1">
      <alignment horizontal="left"/>
    </xf>
    <xf numFmtId="167" fontId="29" fillId="24" borderId="0" xfId="43" applyNumberFormat="1" applyFont="1" applyFill="1" applyAlignment="1">
      <alignment horizontal="left"/>
    </xf>
    <xf numFmtId="0" fontId="29" fillId="0" borderId="0" xfId="0" applyFont="1"/>
    <xf numFmtId="0" fontId="27" fillId="24" borderId="0" xfId="0" applyFont="1" applyFill="1"/>
    <xf numFmtId="3" fontId="28" fillId="24" borderId="0" xfId="44" applyNumberFormat="1" applyFont="1" applyFill="1" applyAlignment="1">
      <alignment horizontal="center"/>
    </xf>
    <xf numFmtId="0" fontId="27" fillId="24" borderId="0" xfId="43" applyFont="1" applyFill="1" applyAlignment="1">
      <alignment horizontal="left" vertical="center"/>
    </xf>
    <xf numFmtId="0" fontId="27" fillId="26" borderId="0" xfId="0" applyFont="1" applyFill="1"/>
    <xf numFmtId="3" fontId="28" fillId="26" borderId="0" xfId="0" applyNumberFormat="1" applyFont="1" applyFill="1" applyAlignment="1">
      <alignment horizontal="center" vertical="center" wrapText="1"/>
    </xf>
    <xf numFmtId="0" fontId="28" fillId="24" borderId="0" xfId="44" applyFont="1" applyFill="1" applyAlignment="1">
      <alignment horizontal="right"/>
    </xf>
    <xf numFmtId="166" fontId="28" fillId="24" borderId="0" xfId="44" applyNumberFormat="1" applyFont="1" applyFill="1" applyAlignment="1">
      <alignment wrapText="1"/>
    </xf>
    <xf numFmtId="0" fontId="28" fillId="24" borderId="0" xfId="44" applyFont="1" applyFill="1" applyAlignment="1">
      <alignment horizontal="left"/>
    </xf>
    <xf numFmtId="3" fontId="27" fillId="24" borderId="0" xfId="44" applyNumberFormat="1" applyFont="1" applyFill="1" applyAlignment="1">
      <alignment horizontal="center"/>
    </xf>
    <xf numFmtId="0" fontId="27" fillId="0" borderId="0" xfId="0" applyFont="1" applyAlignment="1">
      <alignment horizontal="left"/>
    </xf>
    <xf numFmtId="0" fontId="29" fillId="24" borderId="0" xfId="0" applyFont="1" applyFill="1" applyAlignment="1">
      <alignment horizontal="center"/>
    </xf>
    <xf numFmtId="0" fontId="28" fillId="24" borderId="0" xfId="0" applyFont="1" applyFill="1" applyAlignment="1">
      <alignment horizontal="center"/>
    </xf>
    <xf numFmtId="0" fontId="28" fillId="24" borderId="0" xfId="0" applyFont="1" applyFill="1" applyAlignment="1">
      <alignment horizontal="left"/>
    </xf>
    <xf numFmtId="0" fontId="27" fillId="24" borderId="0" xfId="43" applyFont="1" applyFill="1" applyAlignment="1">
      <alignment vertical="center"/>
    </xf>
    <xf numFmtId="3" fontId="28" fillId="24" borderId="0" xfId="43" applyNumberFormat="1" applyFont="1" applyFill="1" applyAlignment="1">
      <alignment vertical="center"/>
    </xf>
    <xf numFmtId="3" fontId="28" fillId="24" borderId="0" xfId="43" applyNumberFormat="1" applyFont="1" applyFill="1" applyAlignment="1">
      <alignment horizontal="center" vertical="center"/>
    </xf>
    <xf numFmtId="0" fontId="27" fillId="24" borderId="0" xfId="43" applyFont="1" applyFill="1" applyAlignment="1">
      <alignment horizontal="center" vertical="center" wrapText="1"/>
    </xf>
    <xf numFmtId="3" fontId="27" fillId="24" borderId="0" xfId="43" applyNumberFormat="1" applyFont="1" applyFill="1" applyAlignment="1">
      <alignment horizontal="center" vertical="center" wrapText="1"/>
    </xf>
    <xf numFmtId="3" fontId="27" fillId="24" borderId="11" xfId="43" applyNumberFormat="1" applyFont="1" applyFill="1" applyBorder="1" applyAlignment="1">
      <alignment horizontal="center" vertical="center"/>
    </xf>
    <xf numFmtId="3" fontId="27" fillId="24" borderId="0" xfId="43" applyNumberFormat="1" applyFont="1" applyFill="1" applyAlignment="1">
      <alignment horizontal="center" vertical="center"/>
    </xf>
    <xf numFmtId="3" fontId="27" fillId="24" borderId="0" xfId="43" applyNumberFormat="1" applyFont="1" applyFill="1" applyAlignment="1">
      <alignment horizontal="left" vertical="center"/>
    </xf>
    <xf numFmtId="17" fontId="27" fillId="25" borderId="10" xfId="43" quotePrefix="1" applyNumberFormat="1" applyFont="1" applyFill="1" applyBorder="1" applyAlignment="1">
      <alignment horizontal="center" vertical="center" wrapText="1"/>
    </xf>
    <xf numFmtId="17" fontId="27" fillId="24" borderId="10" xfId="43" quotePrefix="1" applyNumberFormat="1" applyFont="1" applyFill="1" applyBorder="1" applyAlignment="1">
      <alignment vertical="center" wrapText="1"/>
    </xf>
    <xf numFmtId="0" fontId="28" fillId="25" borderId="0" xfId="43" applyFont="1" applyFill="1" applyAlignment="1">
      <alignment horizontal="center" vertical="center" wrapText="1"/>
    </xf>
    <xf numFmtId="3" fontId="28" fillId="25" borderId="11" xfId="43" applyNumberFormat="1" applyFont="1" applyFill="1" applyBorder="1" applyAlignment="1">
      <alignment horizontal="center" vertical="center" wrapText="1"/>
    </xf>
    <xf numFmtId="49" fontId="28" fillId="24" borderId="11" xfId="0" applyNumberFormat="1" applyFont="1" applyFill="1" applyBorder="1" applyAlignment="1">
      <alignment horizontal="center" vertical="center" wrapText="1"/>
    </xf>
    <xf numFmtId="3" fontId="28" fillId="24" borderId="11" xfId="0" applyNumberFormat="1" applyFont="1" applyFill="1" applyBorder="1" applyAlignment="1">
      <alignment horizontal="center" vertical="center" wrapText="1"/>
    </xf>
    <xf numFmtId="3" fontId="27" fillId="24" borderId="0" xfId="44" applyNumberFormat="1" applyFont="1" applyFill="1" applyAlignment="1">
      <alignment horizontal="left" vertical="center"/>
    </xf>
    <xf numFmtId="3" fontId="27" fillId="24" borderId="0" xfId="44" applyNumberFormat="1" applyFont="1" applyFill="1" applyAlignment="1">
      <alignment horizontal="center" vertical="center"/>
    </xf>
    <xf numFmtId="49" fontId="27" fillId="24" borderId="0" xfId="0" applyNumberFormat="1" applyFont="1" applyFill="1" applyAlignment="1">
      <alignment horizontal="left" vertical="center"/>
    </xf>
    <xf numFmtId="3" fontId="27" fillId="24" borderId="0" xfId="0" quotePrefix="1" applyNumberFormat="1" applyFont="1" applyFill="1" applyAlignment="1">
      <alignment horizontal="center" vertical="center"/>
    </xf>
    <xf numFmtId="49" fontId="27" fillId="24" borderId="0" xfId="0" applyNumberFormat="1" applyFont="1" applyFill="1" applyAlignment="1">
      <alignment vertical="center"/>
    </xf>
    <xf numFmtId="3" fontId="27" fillId="24" borderId="0" xfId="0" applyNumberFormat="1" applyFont="1" applyFill="1" applyAlignment="1">
      <alignment horizontal="center" vertical="center"/>
    </xf>
    <xf numFmtId="49" fontId="28" fillId="26" borderId="0" xfId="0" applyNumberFormat="1" applyFont="1" applyFill="1" applyAlignment="1">
      <alignment horizontal="left" vertical="center" indent="2"/>
    </xf>
    <xf numFmtId="3" fontId="28" fillId="24" borderId="0" xfId="0" applyNumberFormat="1" applyFont="1" applyFill="1" applyAlignment="1">
      <alignment horizontal="center" vertical="center" wrapText="1"/>
    </xf>
    <xf numFmtId="3" fontId="28" fillId="24" borderId="0" xfId="0" applyNumberFormat="1" applyFont="1" applyFill="1" applyAlignment="1">
      <alignment horizontal="center" vertical="center"/>
    </xf>
    <xf numFmtId="3" fontId="27" fillId="24" borderId="0" xfId="0" applyNumberFormat="1" applyFont="1" applyFill="1" applyAlignment="1">
      <alignment horizontal="center" vertical="center" wrapText="1"/>
    </xf>
    <xf numFmtId="4" fontId="27" fillId="24" borderId="0" xfId="0" applyNumberFormat="1" applyFont="1" applyFill="1" applyAlignment="1">
      <alignment horizontal="left" vertical="center" wrapText="1"/>
    </xf>
    <xf numFmtId="3" fontId="28" fillId="24" borderId="0" xfId="0" quotePrefix="1" applyNumberFormat="1" applyFont="1" applyFill="1" applyAlignment="1">
      <alignment horizontal="center" vertical="center"/>
    </xf>
    <xf numFmtId="4" fontId="27" fillId="24" borderId="0" xfId="0" applyNumberFormat="1" applyFont="1" applyFill="1" applyAlignment="1">
      <alignment horizontal="right" vertical="center" wrapText="1"/>
    </xf>
    <xf numFmtId="3" fontId="28" fillId="0" borderId="0" xfId="0" applyNumberFormat="1" applyFont="1"/>
    <xf numFmtId="0" fontId="28" fillId="24" borderId="0" xfId="0" applyFont="1" applyFill="1" applyAlignment="1">
      <alignment vertical="center"/>
    </xf>
    <xf numFmtId="0" fontId="28" fillId="24" borderId="0" xfId="0" applyFont="1" applyFill="1" applyAlignment="1">
      <alignment horizontal="center" vertical="center"/>
    </xf>
    <xf numFmtId="0" fontId="27" fillId="24" borderId="0" xfId="0" applyFont="1" applyFill="1" applyAlignment="1">
      <alignment vertical="center"/>
    </xf>
    <xf numFmtId="165" fontId="27" fillId="24" borderId="0" xfId="47" applyNumberFormat="1" applyFont="1" applyFill="1" applyBorder="1" applyAlignment="1" applyProtection="1">
      <alignment horizontal="center" vertical="center"/>
    </xf>
    <xf numFmtId="0" fontId="28" fillId="0" borderId="0" xfId="0" applyFont="1" applyAlignment="1">
      <alignment horizontal="center"/>
    </xf>
    <xf numFmtId="0" fontId="28" fillId="0" borderId="0" xfId="0" applyFont="1" applyAlignment="1">
      <alignment vertical="center"/>
    </xf>
    <xf numFmtId="3" fontId="28" fillId="0" borderId="0" xfId="0" applyNumberFormat="1" applyFont="1" applyAlignment="1">
      <alignment vertical="center"/>
    </xf>
    <xf numFmtId="0" fontId="26" fillId="0" borderId="0" xfId="0" applyFont="1"/>
    <xf numFmtId="0" fontId="33" fillId="24" borderId="0" xfId="45" applyFont="1" applyFill="1"/>
    <xf numFmtId="0" fontId="32" fillId="24" borderId="0" xfId="45" applyFont="1" applyFill="1"/>
    <xf numFmtId="0" fontId="26" fillId="24" borderId="0" xfId="0" applyFont="1" applyFill="1"/>
    <xf numFmtId="0" fontId="35" fillId="24" borderId="0" xfId="0" applyFont="1" applyFill="1" applyAlignment="1">
      <alignment horizontal="center" vertical="center"/>
    </xf>
    <xf numFmtId="0" fontId="37" fillId="24" borderId="0" xfId="45" applyFont="1" applyFill="1" applyAlignment="1">
      <alignment horizontal="centerContinuous" vertical="center"/>
    </xf>
    <xf numFmtId="0" fontId="38" fillId="24" borderId="0" xfId="45" applyFont="1" applyFill="1" applyAlignment="1">
      <alignment horizontal="centerContinuous"/>
    </xf>
    <xf numFmtId="0" fontId="39" fillId="24" borderId="0" xfId="45" applyFont="1" applyFill="1" applyAlignment="1">
      <alignment horizontal="centerContinuous"/>
    </xf>
    <xf numFmtId="0" fontId="21" fillId="24" borderId="0" xfId="0" applyFont="1" applyFill="1" applyAlignment="1">
      <alignment vertical="top"/>
    </xf>
    <xf numFmtId="0" fontId="21" fillId="24" borderId="0" xfId="0" applyFont="1" applyFill="1" applyAlignment="1">
      <alignment horizontal="center" vertical="top"/>
    </xf>
    <xf numFmtId="0" fontId="21" fillId="25" borderId="0" xfId="0" applyFont="1" applyFill="1" applyAlignment="1">
      <alignment vertical="top"/>
    </xf>
    <xf numFmtId="0" fontId="42" fillId="25" borderId="0" xfId="0" applyFont="1" applyFill="1" applyAlignment="1">
      <alignment vertical="top"/>
    </xf>
    <xf numFmtId="0" fontId="22" fillId="24" borderId="0" xfId="43" applyFont="1" applyFill="1" applyAlignment="1">
      <alignment vertical="top"/>
    </xf>
    <xf numFmtId="0" fontId="23" fillId="24" borderId="0" xfId="43" applyFont="1" applyFill="1" applyAlignment="1">
      <alignment horizontal="center" vertical="top" wrapText="1"/>
    </xf>
    <xf numFmtId="0" fontId="23" fillId="24" borderId="0" xfId="43" applyFont="1" applyFill="1" applyAlignment="1">
      <alignment vertical="top" wrapText="1"/>
    </xf>
    <xf numFmtId="0" fontId="23" fillId="24" borderId="10" xfId="43" applyFont="1" applyFill="1" applyBorder="1" applyAlignment="1">
      <alignment horizontal="center" vertical="center" wrapText="1"/>
    </xf>
    <xf numFmtId="17" fontId="22" fillId="24" borderId="10" xfId="43" quotePrefix="1" applyNumberFormat="1" applyFont="1" applyFill="1" applyBorder="1" applyAlignment="1">
      <alignment horizontal="center" vertical="center" wrapText="1"/>
    </xf>
    <xf numFmtId="0" fontId="21" fillId="25" borderId="0" xfId="0" applyFont="1" applyFill="1" applyAlignment="1">
      <alignment vertical="center"/>
    </xf>
    <xf numFmtId="0" fontId="42" fillId="25" borderId="0" xfId="0" applyFont="1" applyFill="1" applyAlignment="1">
      <alignment vertical="center"/>
    </xf>
    <xf numFmtId="0" fontId="24" fillId="24" borderId="0" xfId="43" applyFont="1" applyFill="1" applyAlignment="1">
      <alignment horizontal="center" vertical="center" wrapText="1"/>
    </xf>
    <xf numFmtId="0" fontId="23" fillId="24" borderId="0" xfId="43" applyFont="1" applyFill="1" applyAlignment="1">
      <alignment horizontal="center" vertical="center" wrapText="1"/>
    </xf>
    <xf numFmtId="0" fontId="22" fillId="24" borderId="11" xfId="43" applyFont="1" applyFill="1" applyBorder="1" applyAlignment="1">
      <alignment horizontal="center" vertical="center" wrapText="1"/>
    </xf>
    <xf numFmtId="49" fontId="23" fillId="24" borderId="12" xfId="43" applyNumberFormat="1" applyFont="1" applyFill="1" applyBorder="1" applyAlignment="1">
      <alignment horizontal="center" vertical="center" wrapText="1"/>
    </xf>
    <xf numFmtId="49" fontId="23" fillId="24" borderId="11" xfId="43" applyNumberFormat="1" applyFont="1" applyFill="1" applyBorder="1" applyAlignment="1">
      <alignment horizontal="center" vertical="center" wrapText="1"/>
    </xf>
    <xf numFmtId="49" fontId="23" fillId="24" borderId="0" xfId="43" applyNumberFormat="1" applyFont="1" applyFill="1" applyAlignment="1">
      <alignment horizontal="center" vertical="top" wrapText="1"/>
    </xf>
    <xf numFmtId="0" fontId="22" fillId="24" borderId="0" xfId="43" applyFont="1" applyFill="1" applyAlignment="1">
      <alignment vertical="center" wrapText="1"/>
    </xf>
    <xf numFmtId="3" fontId="22" fillId="24" borderId="0" xfId="0" applyNumberFormat="1" applyFont="1" applyFill="1" applyAlignment="1">
      <alignment horizontal="center" vertical="center"/>
    </xf>
    <xf numFmtId="3" fontId="23" fillId="24" borderId="0" xfId="0" applyNumberFormat="1" applyFont="1" applyFill="1" applyAlignment="1">
      <alignment horizontal="center" vertical="top"/>
    </xf>
    <xf numFmtId="3" fontId="22" fillId="24" borderId="0" xfId="0" applyNumberFormat="1" applyFont="1" applyFill="1" applyAlignment="1">
      <alignment horizontal="center" vertical="top"/>
    </xf>
    <xf numFmtId="3" fontId="23" fillId="24" borderId="0" xfId="0" applyNumberFormat="1" applyFont="1" applyFill="1" applyAlignment="1">
      <alignment horizontal="center" vertical="center"/>
    </xf>
    <xf numFmtId="3" fontId="22" fillId="26" borderId="0" xfId="0" applyNumberFormat="1" applyFont="1" applyFill="1" applyAlignment="1">
      <alignment horizontal="center" vertical="top"/>
    </xf>
    <xf numFmtId="3" fontId="22" fillId="26" borderId="0" xfId="0" applyNumberFormat="1" applyFont="1" applyFill="1" applyAlignment="1">
      <alignment horizontal="center" vertical="center"/>
    </xf>
    <xf numFmtId="0" fontId="21" fillId="25" borderId="0" xfId="0" applyFont="1" applyFill="1"/>
    <xf numFmtId="0" fontId="21" fillId="24" borderId="0" xfId="0" applyFont="1" applyFill="1" applyAlignment="1">
      <alignment horizontal="center"/>
    </xf>
    <xf numFmtId="0" fontId="22" fillId="24" borderId="10" xfId="43" quotePrefix="1" applyFont="1" applyFill="1" applyBorder="1" applyAlignment="1">
      <alignment horizontal="center" vertical="center" wrapText="1"/>
    </xf>
    <xf numFmtId="0" fontId="22" fillId="24" borderId="0" xfId="43" applyFont="1" applyFill="1" applyAlignment="1">
      <alignment vertical="center"/>
    </xf>
    <xf numFmtId="0" fontId="23" fillId="25" borderId="0" xfId="43" applyFont="1" applyFill="1" applyAlignment="1">
      <alignment horizontal="center" vertical="center" wrapText="1"/>
    </xf>
    <xf numFmtId="0" fontId="21" fillId="24" borderId="11" xfId="0" applyFont="1" applyFill="1" applyBorder="1" applyAlignment="1">
      <alignment horizontal="center" vertical="center"/>
    </xf>
    <xf numFmtId="0" fontId="43" fillId="25" borderId="0" xfId="0" applyFont="1" applyFill="1" applyAlignment="1">
      <alignment horizontal="center" vertical="center"/>
    </xf>
    <xf numFmtId="0" fontId="21" fillId="25" borderId="0" xfId="0" applyFont="1" applyFill="1" applyAlignment="1">
      <alignment horizontal="center" vertical="center"/>
    </xf>
    <xf numFmtId="0" fontId="21" fillId="24" borderId="0" xfId="0" applyFont="1" applyFill="1" applyAlignment="1">
      <alignment horizontal="center" vertical="center"/>
    </xf>
    <xf numFmtId="49" fontId="23" fillId="24" borderId="0" xfId="43" applyNumberFormat="1" applyFont="1" applyFill="1" applyAlignment="1">
      <alignment horizontal="center" vertical="center" wrapText="1"/>
    </xf>
    <xf numFmtId="0" fontId="21" fillId="0" borderId="0" xfId="0" applyFont="1" applyAlignment="1">
      <alignment horizontal="center"/>
    </xf>
    <xf numFmtId="0" fontId="23" fillId="0" borderId="0" xfId="0" applyFont="1" applyAlignment="1">
      <alignment horizontal="center"/>
    </xf>
    <xf numFmtId="0" fontId="21" fillId="24" borderId="0" xfId="0" applyFont="1" applyFill="1" applyAlignment="1">
      <alignment horizontal="center" wrapText="1"/>
    </xf>
    <xf numFmtId="0" fontId="21" fillId="25" borderId="0" xfId="0" applyFont="1" applyFill="1" applyAlignment="1">
      <alignment vertical="center" wrapText="1"/>
    </xf>
    <xf numFmtId="0" fontId="42" fillId="25" borderId="0" xfId="0" applyFont="1" applyFill="1" applyAlignment="1">
      <alignment vertical="center" wrapText="1"/>
    </xf>
    <xf numFmtId="0" fontId="23" fillId="24" borderId="0" xfId="43" applyFont="1" applyFill="1" applyAlignment="1">
      <alignment horizontal="left" vertical="center" wrapText="1"/>
    </xf>
    <xf numFmtId="3" fontId="22" fillId="24" borderId="0" xfId="0" applyNumberFormat="1" applyFont="1" applyFill="1" applyAlignment="1">
      <alignment horizontal="center" vertical="center" wrapText="1"/>
    </xf>
    <xf numFmtId="3" fontId="23" fillId="24" borderId="0" xfId="0" applyNumberFormat="1" applyFont="1" applyFill="1" applyAlignment="1">
      <alignment horizontal="center" vertical="center" wrapText="1"/>
    </xf>
    <xf numFmtId="3" fontId="22" fillId="26" borderId="0" xfId="0" applyNumberFormat="1" applyFont="1" applyFill="1" applyAlignment="1">
      <alignment horizontal="center" vertical="center" wrapText="1"/>
    </xf>
    <xf numFmtId="0" fontId="21" fillId="0" borderId="0" xfId="0" applyFont="1" applyAlignment="1">
      <alignment horizontal="center" wrapText="1"/>
    </xf>
    <xf numFmtId="3" fontId="21" fillId="0" borderId="0" xfId="0" applyNumberFormat="1" applyFont="1" applyAlignment="1">
      <alignment horizontal="center" wrapText="1"/>
    </xf>
    <xf numFmtId="0" fontId="23" fillId="0" borderId="0" xfId="0" applyFont="1" applyAlignment="1">
      <alignment horizontal="center" wrapText="1"/>
    </xf>
    <xf numFmtId="0" fontId="21" fillId="0" borderId="0" xfId="0" applyFont="1"/>
    <xf numFmtId="0" fontId="22" fillId="24" borderId="0" xfId="43" applyFont="1" applyFill="1" applyAlignment="1">
      <alignment horizontal="center" vertical="top"/>
    </xf>
    <xf numFmtId="0" fontId="23" fillId="24" borderId="10" xfId="43" applyFont="1" applyFill="1" applyBorder="1" applyAlignment="1">
      <alignment horizontal="center" vertical="center"/>
    </xf>
    <xf numFmtId="0" fontId="23" fillId="24" borderId="0" xfId="43" applyFont="1" applyFill="1" applyAlignment="1">
      <alignment horizontal="center" vertical="center"/>
    </xf>
    <xf numFmtId="3" fontId="22" fillId="0" borderId="0" xfId="0" applyNumberFormat="1" applyFont="1" applyAlignment="1">
      <alignment horizontal="center" vertical="top"/>
    </xf>
    <xf numFmtId="165" fontId="28" fillId="24" borderId="0" xfId="47" applyNumberFormat="1" applyFont="1" applyFill="1" applyBorder="1" applyAlignment="1" applyProtection="1">
      <alignment horizontal="center" vertical="center"/>
    </xf>
    <xf numFmtId="3" fontId="23" fillId="0" borderId="0" xfId="0" applyNumberFormat="1" applyFont="1" applyAlignment="1">
      <alignment horizontal="center" vertical="center"/>
    </xf>
    <xf numFmtId="3" fontId="22" fillId="0" borderId="0" xfId="0" applyNumberFormat="1" applyFont="1" applyAlignment="1">
      <alignment horizontal="center" vertical="center"/>
    </xf>
    <xf numFmtId="0" fontId="22" fillId="26" borderId="0" xfId="43" applyFont="1" applyFill="1" applyAlignment="1">
      <alignment vertical="center" wrapText="1"/>
    </xf>
    <xf numFmtId="0" fontId="28" fillId="0" borderId="11" xfId="43" applyFont="1" applyBorder="1" applyAlignment="1">
      <alignment horizontal="center" vertical="center" wrapText="1"/>
    </xf>
    <xf numFmtId="0" fontId="28" fillId="26" borderId="0" xfId="43" applyFont="1" applyFill="1" applyAlignment="1">
      <alignment vertical="center" wrapText="1"/>
    </xf>
    <xf numFmtId="0" fontId="28" fillId="26" borderId="0" xfId="43" applyFont="1" applyFill="1" applyAlignment="1">
      <alignment horizontal="center" vertical="center" wrapText="1"/>
    </xf>
    <xf numFmtId="0" fontId="28" fillId="24" borderId="10" xfId="43" applyFont="1" applyFill="1" applyBorder="1" applyAlignment="1">
      <alignment vertical="center" wrapText="1"/>
    </xf>
    <xf numFmtId="0" fontId="27" fillId="24" borderId="10" xfId="43" applyFont="1" applyFill="1" applyBorder="1" applyAlignment="1">
      <alignment horizontal="center" vertical="center" wrapText="1"/>
    </xf>
    <xf numFmtId="3" fontId="23" fillId="0" borderId="0" xfId="0" applyNumberFormat="1" applyFont="1" applyAlignment="1">
      <alignment horizontal="center" vertical="center" wrapText="1"/>
    </xf>
    <xf numFmtId="3" fontId="27" fillId="0" borderId="0" xfId="44" applyNumberFormat="1" applyFont="1" applyAlignment="1">
      <alignment horizontal="center"/>
    </xf>
    <xf numFmtId="3" fontId="28" fillId="0" borderId="0" xfId="0" applyNumberFormat="1" applyFont="1" applyAlignment="1">
      <alignment horizontal="center" wrapText="1"/>
    </xf>
    <xf numFmtId="49" fontId="28" fillId="0" borderId="0" xfId="0" applyNumberFormat="1" applyFont="1" applyAlignment="1">
      <alignment horizontal="center" wrapText="1"/>
    </xf>
    <xf numFmtId="3" fontId="27" fillId="0" borderId="0" xfId="0" applyNumberFormat="1" applyFont="1" applyAlignment="1">
      <alignment horizontal="center"/>
    </xf>
    <xf numFmtId="3" fontId="28" fillId="0" borderId="0" xfId="0" applyNumberFormat="1" applyFont="1" applyAlignment="1">
      <alignment horizontal="center"/>
    </xf>
    <xf numFmtId="17" fontId="27" fillId="24" borderId="10" xfId="43" quotePrefix="1" applyNumberFormat="1" applyFont="1" applyFill="1" applyBorder="1" applyAlignment="1">
      <alignment horizontal="center" vertical="center" wrapText="1"/>
    </xf>
    <xf numFmtId="0" fontId="29" fillId="24" borderId="0" xfId="0" applyFont="1" applyFill="1"/>
    <xf numFmtId="0" fontId="44" fillId="24" borderId="0" xfId="43" applyFont="1" applyFill="1" applyAlignment="1">
      <alignment horizontal="center"/>
    </xf>
    <xf numFmtId="0" fontId="45" fillId="24" borderId="0" xfId="43" applyFont="1" applyFill="1" applyAlignment="1">
      <alignment horizontal="center" wrapText="1"/>
    </xf>
    <xf numFmtId="3" fontId="45" fillId="24" borderId="0" xfId="44" applyNumberFormat="1" applyFont="1" applyFill="1" applyAlignment="1">
      <alignment horizontal="center"/>
    </xf>
    <xf numFmtId="3" fontId="44" fillId="24" borderId="0" xfId="44" applyNumberFormat="1" applyFont="1" applyFill="1" applyAlignment="1">
      <alignment horizontal="center"/>
    </xf>
    <xf numFmtId="0" fontId="44" fillId="0" borderId="0" xfId="0" applyFont="1"/>
    <xf numFmtId="0" fontId="45" fillId="0" borderId="0" xfId="0" applyFont="1"/>
    <xf numFmtId="0" fontId="45" fillId="24" borderId="0" xfId="0" applyFont="1" applyFill="1" applyAlignment="1">
      <alignment horizontal="center"/>
    </xf>
    <xf numFmtId="0" fontId="46" fillId="24" borderId="0" xfId="0" applyFont="1" applyFill="1" applyAlignment="1">
      <alignment horizontal="center" vertical="top"/>
    </xf>
    <xf numFmtId="0" fontId="46" fillId="24" borderId="0" xfId="43" applyFont="1" applyFill="1" applyAlignment="1">
      <alignment horizontal="center" vertical="top" wrapText="1"/>
    </xf>
    <xf numFmtId="0" fontId="22" fillId="24" borderId="0" xfId="43" applyFont="1" applyFill="1" applyAlignment="1">
      <alignment horizontal="center" vertical="top" wrapText="1"/>
    </xf>
    <xf numFmtId="0" fontId="24" fillId="24" borderId="0" xfId="43" applyFont="1" applyFill="1" applyAlignment="1">
      <alignment horizontal="left" vertical="center"/>
    </xf>
    <xf numFmtId="0" fontId="28" fillId="0" borderId="11" xfId="0" applyFont="1" applyBorder="1"/>
    <xf numFmtId="0" fontId="22" fillId="24" borderId="11" xfId="43" applyFont="1" applyFill="1" applyBorder="1" applyAlignment="1">
      <alignment vertical="top" wrapText="1"/>
    </xf>
    <xf numFmtId="0" fontId="28" fillId="26" borderId="11" xfId="43" applyFont="1" applyFill="1" applyBorder="1" applyAlignment="1">
      <alignment horizontal="center" vertical="center" wrapText="1"/>
    </xf>
    <xf numFmtId="49" fontId="27" fillId="24" borderId="0" xfId="0" applyNumberFormat="1" applyFont="1" applyFill="1" applyAlignment="1">
      <alignment horizontal="center" vertical="center"/>
    </xf>
    <xf numFmtId="0" fontId="23" fillId="0" borderId="0" xfId="43" applyFont="1" applyAlignment="1">
      <alignment horizontal="center" vertical="center" wrapText="1"/>
    </xf>
    <xf numFmtId="0" fontId="28" fillId="0" borderId="0" xfId="43" applyFont="1" applyAlignment="1">
      <alignment horizontal="center" vertical="center" wrapText="1"/>
    </xf>
    <xf numFmtId="3" fontId="27" fillId="24" borderId="0" xfId="43" applyNumberFormat="1" applyFont="1" applyFill="1" applyAlignment="1">
      <alignment vertical="center"/>
    </xf>
    <xf numFmtId="3" fontId="22" fillId="0" borderId="0" xfId="0" applyNumberFormat="1" applyFont="1" applyAlignment="1">
      <alignment horizontal="center" vertical="center" wrapText="1"/>
    </xf>
    <xf numFmtId="49" fontId="23" fillId="0" borderId="0" xfId="43" applyNumberFormat="1" applyFont="1" applyAlignment="1">
      <alignment horizontal="center" vertical="top" wrapText="1"/>
    </xf>
    <xf numFmtId="49" fontId="23" fillId="0" borderId="12" xfId="43" applyNumberFormat="1" applyFont="1" applyBorder="1" applyAlignment="1">
      <alignment horizontal="center" vertical="center" wrapText="1"/>
    </xf>
    <xf numFmtId="3" fontId="23" fillId="0" borderId="11" xfId="0" applyNumberFormat="1" applyFont="1" applyBorder="1" applyAlignment="1">
      <alignment vertical="center"/>
    </xf>
    <xf numFmtId="3" fontId="21" fillId="0" borderId="11" xfId="0" applyNumberFormat="1" applyFont="1" applyBorder="1" applyAlignment="1">
      <alignment vertical="center"/>
    </xf>
    <xf numFmtId="0" fontId="28" fillId="0" borderId="0" xfId="43" applyFont="1" applyAlignment="1" applyProtection="1">
      <alignment horizontal="center" vertical="center" wrapText="1"/>
      <protection locked="0"/>
    </xf>
    <xf numFmtId="0" fontId="31" fillId="24" borderId="0" xfId="43" applyFont="1" applyFill="1" applyAlignment="1">
      <alignment horizontal="left" vertical="center"/>
    </xf>
    <xf numFmtId="3" fontId="22" fillId="0" borderId="12" xfId="0" applyNumberFormat="1" applyFont="1" applyBorder="1" applyAlignment="1">
      <alignment horizontal="center" vertical="center" wrapText="1"/>
    </xf>
    <xf numFmtId="0" fontId="28" fillId="0" borderId="0" xfId="43" applyFont="1" applyAlignment="1">
      <alignment horizontal="left"/>
    </xf>
    <xf numFmtId="0" fontId="28" fillId="0" borderId="0" xfId="43" applyFont="1"/>
    <xf numFmtId="3" fontId="23" fillId="0" borderId="0" xfId="0" applyNumberFormat="1" applyFont="1" applyAlignment="1">
      <alignment vertical="center"/>
    </xf>
    <xf numFmtId="0" fontId="22" fillId="0" borderId="0" xfId="43" applyFont="1" applyAlignment="1">
      <alignment vertical="center" wrapText="1"/>
    </xf>
    <xf numFmtId="0" fontId="23" fillId="0" borderId="0" xfId="43" applyFont="1" applyAlignment="1">
      <alignment horizontal="left" vertical="center" wrapText="1"/>
    </xf>
    <xf numFmtId="0" fontId="23" fillId="0" borderId="0" xfId="43" applyFont="1" applyAlignment="1">
      <alignment vertical="center"/>
    </xf>
    <xf numFmtId="49" fontId="28" fillId="0" borderId="0" xfId="0" applyNumberFormat="1" applyFont="1" applyAlignment="1">
      <alignment horizontal="left" vertical="center" indent="2"/>
    </xf>
    <xf numFmtId="3" fontId="22" fillId="0" borderId="11" xfId="0" applyNumberFormat="1" applyFont="1" applyBorder="1" applyAlignment="1">
      <alignment horizontal="center" vertical="center"/>
    </xf>
    <xf numFmtId="3" fontId="22" fillId="0" borderId="0" xfId="0" applyNumberFormat="1" applyFont="1" applyAlignment="1">
      <alignment vertical="center"/>
    </xf>
    <xf numFmtId="49" fontId="23" fillId="0" borderId="11" xfId="43" applyNumberFormat="1" applyFont="1" applyBorder="1" applyAlignment="1">
      <alignment horizontal="center" vertical="center" wrapText="1"/>
    </xf>
    <xf numFmtId="10" fontId="22" fillId="0" borderId="0" xfId="0" applyNumberFormat="1" applyFont="1" applyAlignment="1">
      <alignment horizontal="center" vertical="center"/>
    </xf>
    <xf numFmtId="49" fontId="23" fillId="0" borderId="0" xfId="43" applyNumberFormat="1" applyFont="1" applyAlignment="1">
      <alignment horizontal="center" vertical="center"/>
    </xf>
    <xf numFmtId="3" fontId="28" fillId="0" borderId="0" xfId="0" applyNumberFormat="1" applyFont="1" applyAlignment="1">
      <alignment horizontal="center" vertical="center" wrapText="1"/>
    </xf>
    <xf numFmtId="3" fontId="28" fillId="0" borderId="0" xfId="0" applyNumberFormat="1" applyFont="1" applyAlignment="1">
      <alignment horizontal="center" vertical="center"/>
    </xf>
    <xf numFmtId="49" fontId="28" fillId="0" borderId="11" xfId="0" applyNumberFormat="1" applyFont="1" applyBorder="1" applyAlignment="1">
      <alignment horizontal="center" vertical="center" wrapText="1"/>
    </xf>
    <xf numFmtId="0" fontId="28" fillId="0" borderId="0" xfId="0" applyFont="1" applyAlignment="1">
      <alignment horizontal="center" vertical="center"/>
    </xf>
    <xf numFmtId="3" fontId="28" fillId="0" borderId="11" xfId="43" applyNumberFormat="1" applyFont="1" applyBorder="1" applyAlignment="1">
      <alignment horizontal="center" vertical="center" wrapText="1"/>
    </xf>
    <xf numFmtId="0" fontId="28" fillId="0" borderId="0" xfId="0" applyFont="1" applyAlignment="1">
      <alignment horizontal="right"/>
    </xf>
    <xf numFmtId="0" fontId="28" fillId="0" borderId="0" xfId="0" applyFont="1" applyAlignment="1">
      <alignment horizontal="right" vertical="center"/>
    </xf>
    <xf numFmtId="49" fontId="28" fillId="24" borderId="0" xfId="0" applyNumberFormat="1" applyFont="1" applyFill="1" applyAlignment="1">
      <alignment vertical="center"/>
    </xf>
    <xf numFmtId="49" fontId="28" fillId="24" borderId="0" xfId="0" applyNumberFormat="1" applyFont="1" applyFill="1" applyAlignment="1">
      <alignment horizontal="center" vertical="center"/>
    </xf>
    <xf numFmtId="0" fontId="22" fillId="24" borderId="10" xfId="43" applyFont="1" applyFill="1" applyBorder="1" applyAlignment="1">
      <alignment horizontal="center" vertical="center" wrapText="1"/>
    </xf>
    <xf numFmtId="0" fontId="22" fillId="24" borderId="10" xfId="43" applyFont="1" applyFill="1" applyBorder="1" applyAlignment="1">
      <alignment horizontal="center" vertical="center"/>
    </xf>
    <xf numFmtId="0" fontId="27" fillId="24" borderId="0" xfId="43" applyFont="1" applyFill="1" applyAlignment="1">
      <alignment horizontal="center"/>
    </xf>
    <xf numFmtId="166" fontId="28" fillId="24" borderId="0" xfId="44" applyNumberFormat="1" applyFont="1" applyFill="1" applyAlignment="1">
      <alignment horizontal="left" wrapText="1"/>
    </xf>
    <xf numFmtId="1" fontId="27" fillId="0" borderId="10" xfId="43" quotePrefix="1" applyNumberFormat="1" applyFont="1" applyBorder="1" applyAlignment="1">
      <alignment horizontal="center" vertical="center" wrapText="1"/>
    </xf>
    <xf numFmtId="165" fontId="27" fillId="0" borderId="0" xfId="51" applyNumberFormat="1" applyFont="1" applyFill="1" applyBorder="1" applyAlignment="1">
      <alignment horizontal="center"/>
    </xf>
    <xf numFmtId="167" fontId="51" fillId="24" borderId="0" xfId="43" applyNumberFormat="1" applyFont="1" applyFill="1" applyAlignment="1">
      <alignment horizontal="left"/>
    </xf>
    <xf numFmtId="0" fontId="51" fillId="24" borderId="0" xfId="43" applyFont="1" applyFill="1" applyAlignment="1">
      <alignment horizontal="left"/>
    </xf>
    <xf numFmtId="3" fontId="28" fillId="24" borderId="0" xfId="43" applyNumberFormat="1" applyFont="1" applyFill="1" applyAlignment="1">
      <alignment horizontal="left"/>
    </xf>
    <xf numFmtId="3" fontId="28" fillId="24" borderId="0" xfId="43" quotePrefix="1" applyNumberFormat="1" applyFont="1" applyFill="1" applyAlignment="1">
      <alignment horizontal="left"/>
    </xf>
    <xf numFmtId="0" fontId="27" fillId="24" borderId="11" xfId="43" applyFont="1" applyFill="1" applyBorder="1" applyAlignment="1">
      <alignment horizontal="left" vertical="center"/>
    </xf>
    <xf numFmtId="0" fontId="27" fillId="24" borderId="11" xfId="43" applyFont="1" applyFill="1" applyBorder="1" applyAlignment="1">
      <alignment horizontal="left"/>
    </xf>
    <xf numFmtId="0" fontId="27" fillId="24" borderId="11" xfId="43" applyFont="1" applyFill="1" applyBorder="1"/>
    <xf numFmtId="0" fontId="28" fillId="24" borderId="11" xfId="0" applyFont="1" applyFill="1" applyBorder="1" applyAlignment="1">
      <alignment vertical="center"/>
    </xf>
    <xf numFmtId="3" fontId="27" fillId="24" borderId="11" xfId="0" quotePrefix="1" applyNumberFormat="1" applyFont="1" applyFill="1" applyBorder="1" applyAlignment="1">
      <alignment horizontal="center" vertical="center"/>
    </xf>
    <xf numFmtId="3" fontId="27" fillId="24" borderId="11" xfId="0" applyNumberFormat="1" applyFont="1" applyFill="1" applyBorder="1" applyAlignment="1">
      <alignment horizontal="center" vertical="center" wrapText="1"/>
    </xf>
    <xf numFmtId="165" fontId="27" fillId="24" borderId="11" xfId="47" applyNumberFormat="1" applyFont="1" applyFill="1" applyBorder="1" applyAlignment="1" applyProtection="1">
      <alignment horizontal="center" vertical="center"/>
    </xf>
    <xf numFmtId="4" fontId="22" fillId="24" borderId="0" xfId="51" applyNumberFormat="1" applyFont="1" applyFill="1" applyBorder="1" applyAlignment="1">
      <alignment horizontal="center" vertical="center"/>
    </xf>
    <xf numFmtId="10" fontId="23" fillId="0" borderId="0" xfId="51" applyNumberFormat="1" applyFont="1" applyFill="1" applyBorder="1" applyAlignment="1">
      <alignment vertical="center"/>
    </xf>
    <xf numFmtId="0" fontId="22" fillId="26" borderId="10" xfId="43" applyFont="1" applyFill="1" applyBorder="1" applyAlignment="1">
      <alignment horizontal="center" vertical="center" wrapText="1"/>
    </xf>
    <xf numFmtId="17" fontId="22" fillId="26" borderId="10" xfId="43" quotePrefix="1" applyNumberFormat="1" applyFont="1" applyFill="1" applyBorder="1" applyAlignment="1">
      <alignment horizontal="center" vertical="center" wrapText="1"/>
    </xf>
    <xf numFmtId="17" fontId="22" fillId="26" borderId="10" xfId="43" applyNumberFormat="1" applyFont="1" applyFill="1" applyBorder="1" applyAlignment="1">
      <alignment horizontal="center" vertical="center" wrapText="1"/>
    </xf>
    <xf numFmtId="0" fontId="21" fillId="26" borderId="0" xfId="0" applyFont="1" applyFill="1" applyAlignment="1">
      <alignment vertical="top"/>
    </xf>
    <xf numFmtId="0" fontId="42" fillId="26" borderId="0" xfId="0" applyFont="1" applyFill="1" applyAlignment="1">
      <alignment vertical="top"/>
    </xf>
    <xf numFmtId="3" fontId="23" fillId="26" borderId="11" xfId="0" applyNumberFormat="1" applyFont="1" applyFill="1" applyBorder="1" applyAlignment="1">
      <alignment horizontal="center" vertical="center" wrapText="1"/>
    </xf>
    <xf numFmtId="0" fontId="23" fillId="26" borderId="11" xfId="43" applyFont="1" applyFill="1" applyBorder="1" applyAlignment="1">
      <alignment vertical="center"/>
    </xf>
    <xf numFmtId="0" fontId="21" fillId="26" borderId="0" xfId="0" applyFont="1" applyFill="1" applyAlignment="1">
      <alignment vertical="center"/>
    </xf>
    <xf numFmtId="0" fontId="42" fillId="26" borderId="0" xfId="0" applyFont="1" applyFill="1" applyAlignment="1">
      <alignment vertical="center"/>
    </xf>
    <xf numFmtId="0" fontId="22" fillId="26" borderId="10" xfId="43" applyFont="1" applyFill="1" applyBorder="1" applyAlignment="1">
      <alignment horizontal="center" vertical="center"/>
    </xf>
    <xf numFmtId="3" fontId="21" fillId="0" borderId="0" xfId="0" applyNumberFormat="1" applyFont="1" applyAlignment="1">
      <alignment vertical="center"/>
    </xf>
    <xf numFmtId="0" fontId="22" fillId="26" borderId="10" xfId="43" applyFont="1" applyFill="1" applyBorder="1" applyAlignment="1">
      <alignment vertical="center" wrapText="1"/>
    </xf>
    <xf numFmtId="0" fontId="23" fillId="0" borderId="0" xfId="43" applyFont="1" applyAlignment="1">
      <alignment vertical="center" wrapText="1"/>
    </xf>
    <xf numFmtId="0" fontId="22" fillId="0" borderId="0" xfId="43" applyFont="1" applyAlignment="1">
      <alignment vertical="center"/>
    </xf>
    <xf numFmtId="3" fontId="22" fillId="26" borderId="10" xfId="0" applyNumberFormat="1" applyFont="1" applyFill="1" applyBorder="1" applyAlignment="1">
      <alignment horizontal="center" vertical="center" wrapText="1"/>
    </xf>
    <xf numFmtId="0" fontId="23" fillId="0" borderId="0" xfId="0" applyFont="1" applyAlignment="1">
      <alignment horizontal="right" wrapText="1"/>
    </xf>
    <xf numFmtId="0" fontId="23" fillId="24" borderId="0" xfId="0" applyFont="1" applyFill="1" applyAlignment="1">
      <alignment wrapText="1"/>
    </xf>
    <xf numFmtId="0" fontId="22" fillId="0" borderId="0" xfId="0" applyFont="1" applyAlignment="1">
      <alignment horizontal="right" wrapText="1"/>
    </xf>
    <xf numFmtId="0" fontId="22" fillId="0" borderId="0" xfId="0" applyFont="1" applyAlignment="1">
      <alignment wrapText="1"/>
    </xf>
    <xf numFmtId="0" fontId="30" fillId="26" borderId="0" xfId="43" applyFont="1" applyFill="1" applyAlignment="1">
      <alignment vertical="center" wrapText="1"/>
    </xf>
    <xf numFmtId="0" fontId="27" fillId="0" borderId="0" xfId="43" applyFont="1" applyAlignment="1">
      <alignment horizontal="left" wrapText="1"/>
    </xf>
    <xf numFmtId="0" fontId="52" fillId="24" borderId="0" xfId="0" applyFont="1" applyFill="1" applyAlignment="1">
      <alignment horizontal="right" vertical="center"/>
    </xf>
    <xf numFmtId="0" fontId="52" fillId="24" borderId="0" xfId="0" applyFont="1" applyFill="1" applyAlignment="1">
      <alignment horizontal="center" vertical="center"/>
    </xf>
    <xf numFmtId="0" fontId="52" fillId="24" borderId="0" xfId="0" applyFont="1" applyFill="1" applyAlignment="1">
      <alignment vertical="center"/>
    </xf>
    <xf numFmtId="0" fontId="53" fillId="0" borderId="0" xfId="0" applyFont="1"/>
    <xf numFmtId="0" fontId="27" fillId="0" borderId="0" xfId="0" applyFont="1" applyAlignment="1">
      <alignment horizontal="right"/>
    </xf>
    <xf numFmtId="0" fontId="27" fillId="24" borderId="0" xfId="0" applyFont="1" applyFill="1" applyAlignment="1">
      <alignment horizontal="right" vertical="center"/>
    </xf>
    <xf numFmtId="0" fontId="27" fillId="24" borderId="0" xfId="0" applyFont="1" applyFill="1" applyAlignment="1">
      <alignment horizontal="center" vertical="center"/>
    </xf>
    <xf numFmtId="0" fontId="23" fillId="26" borderId="0" xfId="43" applyFont="1" applyFill="1" applyAlignment="1">
      <alignment vertical="center" wrapText="1"/>
    </xf>
    <xf numFmtId="0" fontId="55" fillId="0" borderId="0" xfId="0" applyFont="1" applyAlignment="1">
      <alignment horizontal="right"/>
    </xf>
    <xf numFmtId="0" fontId="23" fillId="24" borderId="11" xfId="43" applyFont="1" applyFill="1" applyBorder="1" applyAlignment="1">
      <alignment vertical="top"/>
    </xf>
    <xf numFmtId="3" fontId="23" fillId="24" borderId="11" xfId="0" applyNumberFormat="1" applyFont="1" applyFill="1" applyBorder="1" applyAlignment="1">
      <alignment horizontal="center" vertical="center" wrapText="1"/>
    </xf>
    <xf numFmtId="3" fontId="23" fillId="0" borderId="11" xfId="0" applyNumberFormat="1" applyFont="1" applyBorder="1" applyAlignment="1">
      <alignment horizontal="center" vertical="center" wrapText="1"/>
    </xf>
    <xf numFmtId="3" fontId="21" fillId="0" borderId="0" xfId="0" applyNumberFormat="1" applyFont="1" applyAlignment="1">
      <alignment horizontal="center" vertical="center"/>
    </xf>
    <xf numFmtId="3" fontId="41" fillId="25" borderId="0" xfId="0" applyNumberFormat="1" applyFont="1" applyFill="1" applyAlignment="1">
      <alignment horizontal="center" vertical="center" wrapText="1"/>
    </xf>
    <xf numFmtId="49" fontId="27" fillId="0" borderId="0" xfId="0" applyNumberFormat="1" applyFont="1" applyAlignment="1">
      <alignment horizontal="center" vertical="center"/>
    </xf>
    <xf numFmtId="49" fontId="27" fillId="0" borderId="0" xfId="0" applyNumberFormat="1" applyFont="1" applyAlignment="1">
      <alignment vertical="center"/>
    </xf>
    <xf numFmtId="3" fontId="27" fillId="0" borderId="0" xfId="0" applyNumberFormat="1" applyFont="1" applyAlignment="1">
      <alignment horizontal="center" vertical="center" wrapText="1"/>
    </xf>
    <xf numFmtId="3" fontId="27" fillId="0" borderId="0" xfId="0" quotePrefix="1" applyNumberFormat="1" applyFont="1" applyAlignment="1">
      <alignment horizontal="center" vertical="center"/>
    </xf>
    <xf numFmtId="0" fontId="21" fillId="0" borderId="11" xfId="0" applyFont="1" applyBorder="1" applyAlignment="1">
      <alignment vertical="center"/>
    </xf>
    <xf numFmtId="3" fontId="46" fillId="0" borderId="11" xfId="0" applyNumberFormat="1" applyFont="1" applyBorder="1" applyAlignment="1">
      <alignment vertical="center"/>
    </xf>
    <xf numFmtId="4" fontId="21" fillId="0" borderId="11" xfId="0" applyNumberFormat="1" applyFont="1" applyBorder="1" applyAlignment="1">
      <alignment vertical="center"/>
    </xf>
    <xf numFmtId="0" fontId="21" fillId="0" borderId="0" xfId="0" applyFont="1" applyAlignment="1">
      <alignment vertical="center"/>
    </xf>
    <xf numFmtId="3" fontId="46" fillId="0" borderId="0" xfId="0" applyNumberFormat="1" applyFont="1" applyAlignment="1">
      <alignment vertical="center"/>
    </xf>
    <xf numFmtId="4" fontId="21" fillId="0" borderId="0" xfId="0" applyNumberFormat="1" applyFont="1" applyAlignment="1">
      <alignment vertical="center"/>
    </xf>
    <xf numFmtId="0" fontId="30" fillId="0" borderId="0" xfId="43" applyFont="1" applyAlignment="1">
      <alignment horizontal="left" vertical="center"/>
    </xf>
    <xf numFmtId="3" fontId="46" fillId="0" borderId="0" xfId="0" applyNumberFormat="1" applyFont="1" applyAlignment="1">
      <alignment horizontal="center" vertical="center"/>
    </xf>
    <xf numFmtId="0" fontId="23" fillId="0" borderId="11" xfId="43" applyFont="1" applyBorder="1" applyAlignment="1">
      <alignment vertical="center" wrapText="1"/>
    </xf>
    <xf numFmtId="166" fontId="22" fillId="0" borderId="11" xfId="0" applyNumberFormat="1" applyFont="1" applyBorder="1" applyAlignment="1">
      <alignment horizontal="center" vertical="center"/>
    </xf>
    <xf numFmtId="166" fontId="47" fillId="0" borderId="11" xfId="0" applyNumberFormat="1" applyFont="1" applyBorder="1" applyAlignment="1">
      <alignment horizontal="center" vertical="center"/>
    </xf>
    <xf numFmtId="166" fontId="22" fillId="0" borderId="11" xfId="0" applyNumberFormat="1" applyFont="1" applyBorder="1" applyAlignment="1">
      <alignment vertical="center"/>
    </xf>
    <xf numFmtId="3" fontId="22" fillId="0" borderId="11" xfId="0" applyNumberFormat="1" applyFont="1" applyBorder="1" applyAlignment="1">
      <alignment vertical="center"/>
    </xf>
    <xf numFmtId="3" fontId="27" fillId="0" borderId="0" xfId="0" applyNumberFormat="1" applyFont="1" applyAlignment="1">
      <alignment horizontal="center" vertical="center"/>
    </xf>
    <xf numFmtId="3" fontId="27" fillId="0" borderId="0" xfId="44" applyNumberFormat="1" applyFont="1" applyAlignment="1">
      <alignment horizontal="center" vertical="center"/>
    </xf>
    <xf numFmtId="3" fontId="28" fillId="0" borderId="0" xfId="0" quotePrefix="1" applyNumberFormat="1" applyFont="1" applyAlignment="1">
      <alignment horizontal="center" vertical="center"/>
    </xf>
    <xf numFmtId="3" fontId="28" fillId="0" borderId="11" xfId="0" applyNumberFormat="1" applyFont="1" applyBorder="1" applyAlignment="1">
      <alignment horizontal="center"/>
    </xf>
    <xf numFmtId="0" fontId="61" fillId="0" borderId="0" xfId="0" applyFont="1" applyAlignment="1" applyProtection="1">
      <alignment horizontal="center"/>
      <protection locked="0"/>
    </xf>
    <xf numFmtId="0" fontId="59" fillId="26" borderId="0" xfId="0" applyFont="1" applyFill="1" applyAlignment="1">
      <alignment horizontal="center" vertical="center"/>
    </xf>
    <xf numFmtId="3" fontId="27" fillId="0" borderId="0" xfId="43" applyNumberFormat="1" applyFont="1" applyAlignment="1">
      <alignment horizontal="left" wrapText="1"/>
    </xf>
    <xf numFmtId="3" fontId="27" fillId="0" borderId="0" xfId="44" applyNumberFormat="1" applyFont="1" applyAlignment="1">
      <alignment horizontal="left"/>
    </xf>
    <xf numFmtId="3" fontId="27" fillId="0" borderId="0" xfId="44" applyNumberFormat="1" applyFont="1"/>
    <xf numFmtId="3" fontId="27" fillId="0" borderId="0" xfId="43" applyNumberFormat="1" applyFont="1" applyAlignment="1">
      <alignment horizontal="left"/>
    </xf>
    <xf numFmtId="0" fontId="60" fillId="26" borderId="0" xfId="0" applyFont="1" applyFill="1" applyAlignment="1">
      <alignment horizontal="center" vertical="center"/>
    </xf>
    <xf numFmtId="49" fontId="28" fillId="24" borderId="12" xfId="0" applyNumberFormat="1" applyFont="1" applyFill="1" applyBorder="1" applyAlignment="1">
      <alignment horizontal="center" vertical="center" wrapText="1"/>
    </xf>
    <xf numFmtId="49" fontId="28" fillId="0" borderId="12" xfId="0" applyNumberFormat="1" applyFont="1" applyBorder="1" applyAlignment="1">
      <alignment horizontal="center" vertical="center" wrapText="1"/>
    </xf>
    <xf numFmtId="49" fontId="28" fillId="0" borderId="12" xfId="43" applyNumberFormat="1" applyFont="1" applyBorder="1" applyAlignment="1">
      <alignment horizontal="center" vertical="center" wrapText="1"/>
    </xf>
    <xf numFmtId="49" fontId="27" fillId="0" borderId="0" xfId="0" applyNumberFormat="1" applyFont="1" applyAlignment="1">
      <alignment vertical="center" wrapText="1"/>
    </xf>
    <xf numFmtId="0" fontId="56" fillId="24" borderId="0" xfId="0" applyFont="1" applyFill="1"/>
    <xf numFmtId="0" fontId="63" fillId="24" borderId="0" xfId="43" applyFont="1" applyFill="1"/>
    <xf numFmtId="0" fontId="63" fillId="24" borderId="0" xfId="43" applyFont="1" applyFill="1" applyAlignment="1">
      <alignment horizontal="left"/>
    </xf>
    <xf numFmtId="0" fontId="63" fillId="24" borderId="0" xfId="43" applyFont="1" applyFill="1" applyAlignment="1">
      <alignment horizontal="left" wrapText="1"/>
    </xf>
    <xf numFmtId="0" fontId="56" fillId="24" borderId="0" xfId="0" applyFont="1" applyFill="1" applyAlignment="1">
      <alignment horizontal="left"/>
    </xf>
    <xf numFmtId="0" fontId="56" fillId="0" borderId="0" xfId="0" applyFont="1"/>
    <xf numFmtId="3" fontId="63" fillId="24" borderId="0" xfId="44" applyNumberFormat="1" applyFont="1" applyFill="1" applyAlignment="1">
      <alignment horizontal="left"/>
    </xf>
    <xf numFmtId="3" fontId="56" fillId="24" borderId="0" xfId="44" applyNumberFormat="1" applyFont="1" applyFill="1" applyAlignment="1">
      <alignment horizontal="left"/>
    </xf>
    <xf numFmtId="0" fontId="63" fillId="24" borderId="0" xfId="43" applyFont="1" applyFill="1" applyAlignment="1">
      <alignment horizontal="right"/>
    </xf>
    <xf numFmtId="0" fontId="56" fillId="24" borderId="0" xfId="43" applyFont="1" applyFill="1" applyAlignment="1">
      <alignment horizontal="right"/>
    </xf>
    <xf numFmtId="0" fontId="62" fillId="26" borderId="0" xfId="0" applyFont="1" applyFill="1" applyAlignment="1">
      <alignment horizontal="center" vertical="center"/>
    </xf>
    <xf numFmtId="3" fontId="62" fillId="26" borderId="0" xfId="0" applyNumberFormat="1" applyFont="1" applyFill="1" applyAlignment="1">
      <alignment horizontal="center" vertical="center"/>
    </xf>
    <xf numFmtId="0" fontId="63" fillId="24" borderId="0" xfId="43" applyFont="1" applyFill="1" applyAlignment="1">
      <alignment horizontal="left" vertical="center"/>
    </xf>
    <xf numFmtId="0" fontId="63" fillId="0" borderId="0" xfId="0" applyFont="1"/>
    <xf numFmtId="0" fontId="63" fillId="26" borderId="0" xfId="0" applyFont="1" applyFill="1"/>
    <xf numFmtId="3" fontId="62" fillId="27" borderId="0" xfId="0" applyNumberFormat="1" applyFont="1" applyFill="1" applyAlignment="1">
      <alignment vertical="center"/>
    </xf>
    <xf numFmtId="0" fontId="56" fillId="24" borderId="0" xfId="43" applyFont="1" applyFill="1" applyAlignment="1">
      <alignment horizontal="left"/>
    </xf>
    <xf numFmtId="0" fontId="56" fillId="24" borderId="0" xfId="44" applyFont="1" applyFill="1" applyAlignment="1">
      <alignment horizontal="right"/>
    </xf>
    <xf numFmtId="0" fontId="56" fillId="24" borderId="0" xfId="44" applyFont="1" applyFill="1" applyAlignment="1">
      <alignment horizontal="left"/>
    </xf>
    <xf numFmtId="0" fontId="64" fillId="24" borderId="0" xfId="0" applyFont="1" applyFill="1"/>
    <xf numFmtId="0" fontId="22" fillId="24" borderId="0" xfId="43" applyFont="1" applyFill="1" applyAlignment="1">
      <alignment horizontal="center" vertical="center"/>
    </xf>
    <xf numFmtId="0" fontId="21" fillId="25" borderId="0" xfId="0" applyFont="1" applyFill="1" applyAlignment="1">
      <alignment horizontal="left" vertical="top" wrapText="1"/>
    </xf>
    <xf numFmtId="3" fontId="65" fillId="25" borderId="0" xfId="0" applyNumberFormat="1" applyFont="1" applyFill="1" applyAlignment="1">
      <alignment horizontal="center" vertical="center"/>
    </xf>
    <xf numFmtId="0" fontId="28" fillId="0" borderId="0" xfId="43" applyFont="1" applyAlignment="1">
      <alignment horizontal="left" vertical="center"/>
    </xf>
    <xf numFmtId="0" fontId="28" fillId="0" borderId="0" xfId="43" applyFont="1" applyAlignment="1">
      <alignment vertical="center"/>
    </xf>
    <xf numFmtId="0" fontId="28" fillId="0" borderId="11" xfId="43" applyFont="1" applyBorder="1" applyAlignment="1">
      <alignment horizontal="left" vertical="center"/>
    </xf>
    <xf numFmtId="0" fontId="28" fillId="0" borderId="11" xfId="43" applyFont="1" applyBorder="1" applyAlignment="1">
      <alignment vertical="center"/>
    </xf>
    <xf numFmtId="0" fontId="23" fillId="28" borderId="11" xfId="43" applyFont="1" applyFill="1" applyBorder="1" applyAlignment="1">
      <alignment horizontal="center" vertical="center" wrapText="1"/>
    </xf>
    <xf numFmtId="0" fontId="28" fillId="28" borderId="11" xfId="43" applyFont="1" applyFill="1" applyBorder="1" applyAlignment="1">
      <alignment horizontal="center" vertical="center" wrapText="1"/>
    </xf>
    <xf numFmtId="0" fontId="27" fillId="26" borderId="0" xfId="43" applyFont="1" applyFill="1" applyAlignment="1">
      <alignment horizontal="left"/>
    </xf>
    <xf numFmtId="0" fontId="27" fillId="26" borderId="0" xfId="0" applyFont="1" applyFill="1" applyAlignment="1">
      <alignment horizontal="left"/>
    </xf>
    <xf numFmtId="49" fontId="28" fillId="0" borderId="11" xfId="43" applyNumberFormat="1" applyFont="1" applyBorder="1" applyAlignment="1">
      <alignment horizontal="center" vertical="center" wrapText="1"/>
    </xf>
    <xf numFmtId="0" fontId="23" fillId="0" borderId="0" xfId="43" applyFont="1" applyAlignment="1">
      <alignment horizontal="center" vertical="top" wrapText="1"/>
    </xf>
    <xf numFmtId="3" fontId="27" fillId="0" borderId="11" xfId="0" quotePrefix="1" applyNumberFormat="1" applyFont="1" applyBorder="1" applyAlignment="1">
      <alignment horizontal="center" vertical="center"/>
    </xf>
    <xf numFmtId="0" fontId="21" fillId="0" borderId="0" xfId="0" applyFont="1" applyAlignment="1">
      <alignment vertical="top"/>
    </xf>
    <xf numFmtId="3" fontId="27" fillId="0" borderId="0" xfId="0" applyNumberFormat="1" applyFont="1"/>
    <xf numFmtId="0" fontId="63" fillId="26" borderId="0" xfId="0" applyFont="1" applyFill="1" applyAlignment="1">
      <alignment vertical="center"/>
    </xf>
    <xf numFmtId="0" fontId="63" fillId="0" borderId="0" xfId="0" applyFont="1" applyAlignment="1">
      <alignment vertical="top"/>
    </xf>
    <xf numFmtId="0" fontId="63" fillId="24" borderId="0" xfId="44" applyFont="1" applyFill="1" applyAlignment="1">
      <alignment horizontal="left" vertical="top"/>
    </xf>
    <xf numFmtId="9" fontId="27" fillId="0" borderId="0" xfId="47" applyFont="1" applyAlignment="1"/>
    <xf numFmtId="0" fontId="56" fillId="24" borderId="0" xfId="43" applyFont="1" applyFill="1" applyAlignment="1">
      <alignment horizontal="centerContinuous" wrapText="1"/>
    </xf>
    <xf numFmtId="165" fontId="27" fillId="0" borderId="0" xfId="47" applyNumberFormat="1" applyFont="1" applyAlignment="1">
      <alignment horizontal="left"/>
    </xf>
    <xf numFmtId="0" fontId="23" fillId="0" borderId="11" xfId="43" applyFont="1" applyBorder="1" applyAlignment="1" applyProtection="1">
      <alignment horizontal="center" vertical="center" wrapText="1"/>
      <protection locked="0"/>
    </xf>
    <xf numFmtId="0" fontId="28" fillId="26" borderId="15" xfId="0" applyFont="1" applyFill="1" applyBorder="1"/>
    <xf numFmtId="0" fontId="28" fillId="0" borderId="16" xfId="0" applyFont="1" applyBorder="1"/>
    <xf numFmtId="0" fontId="63" fillId="24" borderId="17" xfId="43" applyFont="1" applyFill="1" applyBorder="1" applyAlignment="1">
      <alignment wrapText="1"/>
    </xf>
    <xf numFmtId="0" fontId="66" fillId="26" borderId="0" xfId="0" applyFont="1" applyFill="1" applyAlignment="1">
      <alignment horizontal="center"/>
    </xf>
    <xf numFmtId="164" fontId="67" fillId="26" borderId="0" xfId="53" applyFont="1" applyFill="1" applyAlignment="1"/>
    <xf numFmtId="164" fontId="57" fillId="26" borderId="0" xfId="53" applyFont="1" applyFill="1" applyAlignment="1"/>
    <xf numFmtId="164" fontId="63" fillId="26" borderId="0" xfId="53" applyFont="1" applyFill="1" applyAlignment="1"/>
    <xf numFmtId="0" fontId="29" fillId="25" borderId="0" xfId="43" applyFont="1" applyFill="1" applyAlignment="1">
      <alignment horizontal="left" wrapText="1"/>
    </xf>
    <xf numFmtId="0" fontId="29" fillId="24" borderId="0" xfId="43" applyFont="1" applyFill="1" applyAlignment="1">
      <alignment horizontal="left" wrapText="1"/>
    </xf>
    <xf numFmtId="0" fontId="28" fillId="26" borderId="0" xfId="43" applyFont="1" applyFill="1" applyAlignment="1">
      <alignment horizontal="center"/>
    </xf>
    <xf numFmtId="0" fontId="32" fillId="24" borderId="0" xfId="45" applyFont="1" applyFill="1" applyAlignment="1">
      <alignment horizontal="center"/>
    </xf>
    <xf numFmtId="0" fontId="40" fillId="24" borderId="0" xfId="45" applyFont="1" applyFill="1" applyAlignment="1">
      <alignment horizontal="center" vertical="center"/>
    </xf>
    <xf numFmtId="0" fontId="36" fillId="24" borderId="0" xfId="45" applyFont="1" applyFill="1" applyAlignment="1">
      <alignment horizontal="center" vertical="center"/>
    </xf>
    <xf numFmtId="0" fontId="39" fillId="24" borderId="0" xfId="45" applyFont="1" applyFill="1" applyAlignment="1">
      <alignment horizontal="center"/>
    </xf>
    <xf numFmtId="0" fontId="34" fillId="24" borderId="0" xfId="45" applyFont="1" applyFill="1" applyAlignment="1">
      <alignment horizontal="center" vertical="center"/>
    </xf>
    <xf numFmtId="0" fontId="35" fillId="24" borderId="0" xfId="0" applyFont="1" applyFill="1" applyAlignment="1">
      <alignment horizontal="center" vertical="center"/>
    </xf>
    <xf numFmtId="0" fontId="22" fillId="0" borderId="0" xfId="43" applyFont="1" applyAlignment="1">
      <alignment horizontal="center" vertical="center"/>
    </xf>
    <xf numFmtId="0" fontId="21" fillId="25" borderId="0" xfId="0" applyFont="1" applyFill="1" applyAlignment="1">
      <alignment horizontal="left" vertical="top" wrapText="1"/>
    </xf>
    <xf numFmtId="0" fontId="22" fillId="26" borderId="10" xfId="43" applyFont="1" applyFill="1" applyBorder="1" applyAlignment="1">
      <alignment horizontal="center" vertical="center" wrapText="1"/>
    </xf>
    <xf numFmtId="0" fontId="24" fillId="0" borderId="0" xfId="43" applyFont="1" applyAlignment="1" applyProtection="1">
      <alignment horizontal="left" vertical="center" wrapText="1"/>
      <protection locked="0"/>
    </xf>
    <xf numFmtId="0" fontId="22" fillId="26" borderId="0" xfId="43" applyFont="1" applyFill="1" applyAlignment="1">
      <alignment horizontal="center" vertical="center"/>
    </xf>
    <xf numFmtId="0" fontId="24" fillId="0" borderId="0" xfId="43" applyFont="1" applyAlignment="1">
      <alignment horizontal="left" vertical="center" wrapText="1"/>
    </xf>
    <xf numFmtId="0" fontId="24" fillId="0" borderId="0" xfId="43" applyFont="1" applyAlignment="1">
      <alignment horizontal="left" vertical="center"/>
    </xf>
    <xf numFmtId="0" fontId="22" fillId="0" borderId="0" xfId="43" applyFont="1" applyAlignment="1">
      <alignment horizontal="center" vertical="center" wrapText="1"/>
    </xf>
    <xf numFmtId="0" fontId="22" fillId="24" borderId="10" xfId="43" applyFont="1" applyFill="1" applyBorder="1" applyAlignment="1">
      <alignment horizontal="center" vertical="center"/>
    </xf>
    <xf numFmtId="0" fontId="25" fillId="0" borderId="0" xfId="0" applyFont="1" applyAlignment="1">
      <alignment horizontal="left" vertical="center" wrapText="1"/>
    </xf>
    <xf numFmtId="166" fontId="28" fillId="24" borderId="0" xfId="44" applyNumberFormat="1" applyFont="1" applyFill="1" applyAlignment="1">
      <alignment horizontal="left" wrapText="1"/>
    </xf>
    <xf numFmtId="0" fontId="29" fillId="25" borderId="0" xfId="43" applyFont="1" applyFill="1" applyAlignment="1">
      <alignment horizontal="left" wrapText="1"/>
    </xf>
    <xf numFmtId="0" fontId="29" fillId="24" borderId="0" xfId="43" applyFont="1" applyFill="1" applyAlignment="1">
      <alignment horizontal="left" wrapText="1"/>
    </xf>
    <xf numFmtId="0" fontId="27" fillId="24" borderId="0" xfId="43" applyFont="1" applyFill="1" applyAlignment="1">
      <alignment horizontal="center"/>
    </xf>
    <xf numFmtId="17" fontId="27" fillId="24" borderId="10" xfId="43" applyNumberFormat="1" applyFont="1" applyFill="1" applyBorder="1" applyAlignment="1">
      <alignment horizontal="center" vertical="center" wrapText="1"/>
    </xf>
    <xf numFmtId="0" fontId="28" fillId="26" borderId="0" xfId="43" applyFont="1" applyFill="1" applyAlignment="1">
      <alignment horizontal="center"/>
    </xf>
    <xf numFmtId="0" fontId="29" fillId="0" borderId="0" xfId="43" applyFont="1" applyAlignment="1" applyProtection="1">
      <alignment horizontal="left" vertical="center" wrapText="1"/>
      <protection locked="0"/>
    </xf>
    <xf numFmtId="0" fontId="57" fillId="0" borderId="13" xfId="0" applyFont="1" applyBorder="1" applyAlignment="1">
      <alignment horizontal="center" wrapText="1"/>
    </xf>
    <xf numFmtId="0" fontId="58" fillId="0" borderId="14" xfId="0" applyFont="1" applyBorder="1" applyAlignment="1">
      <alignment horizontal="center" wrapText="1"/>
    </xf>
    <xf numFmtId="1" fontId="27" fillId="0" borderId="10" xfId="43" quotePrefix="1" applyNumberFormat="1" applyFont="1" applyBorder="1" applyAlignment="1">
      <alignment horizontal="center" vertical="center" wrapText="1"/>
    </xf>
    <xf numFmtId="3" fontId="27" fillId="24" borderId="0" xfId="43" applyNumberFormat="1" applyFont="1" applyFill="1" applyAlignment="1">
      <alignment horizontal="center" vertical="center"/>
    </xf>
    <xf numFmtId="0" fontId="28" fillId="0" borderId="0" xfId="0" applyFont="1" applyAlignment="1">
      <alignment horizontal="center" vertical="center"/>
    </xf>
    <xf numFmtId="0" fontId="29" fillId="0" borderId="0" xfId="0" applyFont="1" applyAlignment="1">
      <alignment horizontal="left" vertical="center" wrapText="1"/>
    </xf>
    <xf numFmtId="1" fontId="27" fillId="24" borderId="10" xfId="43" quotePrefix="1" applyNumberFormat="1" applyFont="1" applyFill="1" applyBorder="1" applyAlignment="1">
      <alignment horizontal="center" vertical="center" wrapText="1"/>
    </xf>
  </cellXfs>
  <cellStyles count="54">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Comma" xfId="53" builtinId="3"/>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ed Cell" xfId="35" xr:uid="{00000000-0005-0000-0000-000022000000}"/>
    <cellStyle name="Neutral" xfId="36" xr:uid="{00000000-0005-0000-0000-000023000000}"/>
    <cellStyle name="Normal" xfId="0" builtinId="0"/>
    <cellStyle name="Normal 107 2 5 2 3" xfId="52" xr:uid="{00000000-0005-0000-0000-000024000000}"/>
    <cellStyle name="Note" xfId="37" xr:uid="{00000000-0005-0000-0000-000025000000}"/>
    <cellStyle name="Output" xfId="38" xr:uid="{00000000-0005-0000-0000-000026000000}"/>
    <cellStyle name="Per cent" xfId="47" builtinId="5"/>
    <cellStyle name="Percent 2" xfId="39" xr:uid="{00000000-0005-0000-0000-000027000000}"/>
    <cellStyle name="Title" xfId="40" xr:uid="{00000000-0005-0000-0000-000028000000}"/>
    <cellStyle name="Total" xfId="41" xr:uid="{00000000-0005-0000-0000-000029000000}"/>
    <cellStyle name="Warning Text" xfId="42" xr:uid="{00000000-0005-0000-0000-00002A000000}"/>
    <cellStyle name="Βασικό_2010 tefxos 1 eng-gr" xfId="43" xr:uid="{00000000-0005-0000-0000-00002B000000}"/>
    <cellStyle name="Βασικό_2010 τεύχος 2-ΠΣΑ_DELTIO 6 _EL_19_7_2010" xfId="44" xr:uid="{00000000-0005-0000-0000-00002D000000}"/>
    <cellStyle name="Βασικό_budget_09_2010_implementation_January" xfId="45" xr:uid="{00000000-0005-0000-0000-00002E000000}"/>
    <cellStyle name="Κανονικό 3" xfId="46" xr:uid="{00000000-0005-0000-0000-000030000000}"/>
    <cellStyle name="Κανονικό 3 4" xfId="50" xr:uid="{00000000-0005-0000-0000-000031000000}"/>
    <cellStyle name="Κανονικό 5" xfId="49" xr:uid="{00000000-0005-0000-0000-000032000000}"/>
    <cellStyle name="Ποσοστό 2" xfId="48" xr:uid="{00000000-0005-0000-0000-000035000000}"/>
    <cellStyle name="Ποσοστό 3" xfId="51" xr:uid="{00000000-0005-0000-0000-000036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945573</xdr:colOff>
      <xdr:row>13</xdr:row>
      <xdr:rowOff>397019</xdr:rowOff>
    </xdr:from>
    <xdr:to>
      <xdr:col>9</xdr:col>
      <xdr:colOff>297873</xdr:colOff>
      <xdr:row>29</xdr:row>
      <xdr:rowOff>89188</xdr:rowOff>
    </xdr:to>
    <xdr:pic>
      <xdr:nvPicPr>
        <xdr:cNvPr id="20555" name="Picture 1">
          <a:extLst>
            <a:ext uri="{FF2B5EF4-FFF2-40B4-BE49-F238E27FC236}">
              <a16:creationId xmlns:a16="http://schemas.microsoft.com/office/drawing/2014/main" id="{00000000-0008-0000-0000-00004B500000}"/>
            </a:ext>
          </a:extLst>
        </xdr:cNvPr>
        <xdr:cNvPicPr>
          <a:picLocks noChangeAspect="1" noChangeArrowheads="1"/>
        </xdr:cNvPicPr>
      </xdr:nvPicPr>
      <xdr:blipFill>
        <a:blip xmlns:r="http://schemas.openxmlformats.org/officeDocument/2006/relationships" r:embed="rId1" cstate="print">
          <a:lum bright="36000"/>
        </a:blip>
        <a:srcRect/>
        <a:stretch>
          <a:fillRect/>
        </a:stretch>
      </xdr:blipFill>
      <xdr:spPr bwMode="auto">
        <a:xfrm>
          <a:off x="945573" y="3756746"/>
          <a:ext cx="5309755" cy="3987078"/>
        </a:xfrm>
        <a:prstGeom prst="rect">
          <a:avLst/>
        </a:prstGeom>
        <a:noFill/>
        <a:ln w="9525">
          <a:noFill/>
          <a:miter lim="800000"/>
          <a:headEnd/>
          <a:tailEnd/>
        </a:ln>
      </xdr:spPr>
    </xdr:pic>
    <xdr:clientData/>
  </xdr:twoCellAnchor>
  <xdr:twoCellAnchor>
    <xdr:from>
      <xdr:col>4</xdr:col>
      <xdr:colOff>295275</xdr:colOff>
      <xdr:row>0</xdr:row>
      <xdr:rowOff>114300</xdr:rowOff>
    </xdr:from>
    <xdr:to>
      <xdr:col>5</xdr:col>
      <xdr:colOff>466725</xdr:colOff>
      <xdr:row>4</xdr:row>
      <xdr:rowOff>142875</xdr:rowOff>
    </xdr:to>
    <xdr:pic>
      <xdr:nvPicPr>
        <xdr:cNvPr id="20556" name="Picture 1" descr="ethnosimo_COLOR">
          <a:extLst>
            <a:ext uri="{FF2B5EF4-FFF2-40B4-BE49-F238E27FC236}">
              <a16:creationId xmlns:a16="http://schemas.microsoft.com/office/drawing/2014/main" id="{00000000-0008-0000-0000-00004C5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238500" y="114300"/>
          <a:ext cx="781050" cy="647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K40"/>
  <sheetViews>
    <sheetView view="pageBreakPreview" zoomScale="55" zoomScaleNormal="55" zoomScaleSheetLayoutView="55" workbookViewId="0">
      <selection activeCell="U18" sqref="U18"/>
    </sheetView>
  </sheetViews>
  <sheetFormatPr baseColWidth="10" defaultColWidth="9.1640625" defaultRowHeight="16"/>
  <cols>
    <col min="1" max="1" width="16.6640625" style="82" customWidth="1"/>
    <col min="2" max="11" width="9.1640625" style="82"/>
    <col min="12" max="16384" width="9.1640625" style="79"/>
  </cols>
  <sheetData>
    <row r="1" spans="1:11">
      <c r="A1" s="341"/>
      <c r="B1" s="341"/>
      <c r="C1" s="341"/>
      <c r="D1" s="341"/>
      <c r="E1" s="341"/>
      <c r="F1" s="341"/>
      <c r="G1" s="341"/>
      <c r="H1" s="341"/>
      <c r="I1" s="341"/>
      <c r="J1" s="341"/>
      <c r="K1" s="341"/>
    </row>
    <row r="2" spans="1:11">
      <c r="A2" s="80"/>
      <c r="B2" s="80"/>
      <c r="C2" s="80"/>
      <c r="D2" s="80"/>
      <c r="E2" s="80"/>
      <c r="F2" s="80"/>
      <c r="G2" s="80"/>
      <c r="H2" s="81"/>
      <c r="I2" s="81"/>
      <c r="J2" s="81"/>
      <c r="K2" s="81"/>
    </row>
    <row r="4" spans="1:11" ht="3.75" customHeight="1"/>
    <row r="5" spans="1:11" ht="15" customHeight="1"/>
    <row r="6" spans="1:11" ht="26.25" customHeight="1">
      <c r="A6" s="345" t="s">
        <v>9</v>
      </c>
      <c r="B6" s="345"/>
      <c r="C6" s="345"/>
      <c r="D6" s="345"/>
      <c r="E6" s="345"/>
      <c r="F6" s="345"/>
      <c r="G6" s="345"/>
      <c r="H6" s="345"/>
      <c r="I6" s="345"/>
      <c r="J6" s="345"/>
      <c r="K6" s="345"/>
    </row>
    <row r="7" spans="1:11" ht="26.25" customHeight="1">
      <c r="A7" s="346"/>
      <c r="B7" s="346"/>
      <c r="C7" s="346"/>
      <c r="D7" s="346"/>
      <c r="E7" s="346"/>
      <c r="F7" s="346"/>
      <c r="G7" s="346"/>
      <c r="H7" s="346"/>
      <c r="I7" s="346"/>
      <c r="J7" s="346"/>
      <c r="K7" s="346"/>
    </row>
    <row r="8" spans="1:11" ht="26.25" customHeight="1">
      <c r="A8" s="83"/>
      <c r="B8" s="83"/>
    </row>
    <row r="9" spans="1:11" ht="26.25" customHeight="1">
      <c r="A9" s="83"/>
      <c r="B9" s="83"/>
    </row>
    <row r="10" spans="1:11" ht="26.25" customHeight="1">
      <c r="A10" s="343" t="s">
        <v>18</v>
      </c>
      <c r="B10" s="343"/>
      <c r="C10" s="343"/>
      <c r="D10" s="343"/>
      <c r="E10" s="343"/>
      <c r="F10" s="343"/>
      <c r="G10" s="343"/>
      <c r="H10" s="343"/>
      <c r="I10" s="343"/>
      <c r="J10" s="343"/>
      <c r="K10" s="343"/>
    </row>
    <row r="11" spans="1:11" ht="26.25" customHeight="1">
      <c r="A11" s="343" t="s">
        <v>8</v>
      </c>
      <c r="B11" s="343"/>
      <c r="C11" s="343"/>
      <c r="D11" s="343"/>
      <c r="E11" s="343"/>
      <c r="F11" s="343"/>
      <c r="G11" s="343"/>
      <c r="H11" s="343"/>
      <c r="I11" s="343"/>
      <c r="J11" s="343"/>
      <c r="K11" s="343"/>
    </row>
    <row r="12" spans="1:11" ht="21" customHeight="1"/>
    <row r="13" spans="1:11" ht="21" customHeight="1">
      <c r="A13" s="343" t="s">
        <v>230</v>
      </c>
      <c r="B13" s="343"/>
      <c r="C13" s="343"/>
      <c r="D13" s="343"/>
      <c r="E13" s="343"/>
      <c r="F13" s="343"/>
      <c r="G13" s="343"/>
      <c r="H13" s="343"/>
      <c r="I13" s="343"/>
      <c r="J13" s="343"/>
      <c r="K13" s="343"/>
    </row>
    <row r="14" spans="1:11" ht="31.5" customHeight="1">
      <c r="A14" s="343"/>
      <c r="B14" s="343"/>
      <c r="C14" s="343"/>
      <c r="D14" s="343"/>
      <c r="E14" s="343"/>
      <c r="F14" s="343"/>
      <c r="G14" s="343"/>
      <c r="H14" s="343"/>
      <c r="I14" s="343"/>
      <c r="J14" s="343"/>
      <c r="K14" s="343"/>
    </row>
    <row r="15" spans="1:11" ht="21" customHeight="1"/>
    <row r="16" spans="1:11" ht="21" customHeight="1">
      <c r="A16" s="81"/>
      <c r="B16" s="81"/>
      <c r="C16" s="81"/>
      <c r="D16" s="81"/>
      <c r="E16" s="84"/>
      <c r="F16" s="84"/>
      <c r="G16" s="84"/>
      <c r="H16" s="81"/>
      <c r="I16" s="81"/>
      <c r="J16" s="81"/>
      <c r="K16" s="81"/>
    </row>
    <row r="17" spans="1:11" ht="21" customHeight="1">
      <c r="A17" s="81"/>
      <c r="B17" s="81"/>
      <c r="C17" s="81"/>
      <c r="D17" s="81"/>
      <c r="E17" s="84"/>
      <c r="F17" s="84"/>
      <c r="G17" s="84"/>
      <c r="H17" s="81"/>
      <c r="I17" s="81"/>
      <c r="J17" s="81"/>
      <c r="K17" s="81"/>
    </row>
    <row r="18" spans="1:11" ht="21" customHeight="1">
      <c r="A18" s="81"/>
      <c r="B18" s="81"/>
      <c r="C18" s="81"/>
      <c r="D18" s="81"/>
      <c r="E18" s="84"/>
      <c r="F18" s="84"/>
      <c r="G18" s="84"/>
      <c r="H18" s="81"/>
      <c r="I18" s="81"/>
      <c r="J18" s="81"/>
      <c r="K18" s="81"/>
    </row>
    <row r="19" spans="1:11" ht="21" customHeight="1">
      <c r="A19" s="81"/>
      <c r="B19" s="81"/>
      <c r="C19" s="81"/>
      <c r="D19" s="81"/>
      <c r="E19" s="84"/>
      <c r="F19" s="84"/>
      <c r="G19" s="84"/>
      <c r="H19" s="81"/>
      <c r="I19" s="81"/>
      <c r="J19" s="81"/>
      <c r="K19" s="81"/>
    </row>
    <row r="20" spans="1:11" ht="21" customHeight="1">
      <c r="A20" s="81"/>
      <c r="B20" s="81"/>
      <c r="C20" s="81"/>
      <c r="D20" s="81"/>
      <c r="E20" s="84"/>
      <c r="F20" s="84"/>
      <c r="G20" s="84"/>
      <c r="H20" s="81"/>
      <c r="I20" s="81"/>
      <c r="J20" s="81"/>
      <c r="K20" s="81"/>
    </row>
    <row r="21" spans="1:11" ht="21" customHeight="1">
      <c r="A21" s="81"/>
      <c r="B21" s="81"/>
      <c r="C21" s="81"/>
      <c r="D21" s="81"/>
      <c r="E21" s="84"/>
      <c r="F21" s="84"/>
      <c r="G21" s="84"/>
      <c r="H21" s="81"/>
      <c r="I21" s="81"/>
      <c r="J21" s="81"/>
      <c r="K21" s="81"/>
    </row>
    <row r="22" spans="1:11" ht="21" customHeight="1">
      <c r="A22" s="81"/>
      <c r="B22" s="81"/>
      <c r="C22" s="81"/>
      <c r="D22" s="81"/>
      <c r="E22" s="84"/>
      <c r="F22" s="84"/>
      <c r="G22" s="84"/>
      <c r="H22" s="81"/>
      <c r="I22" s="81"/>
      <c r="J22" s="81"/>
      <c r="K22" s="81"/>
    </row>
    <row r="23" spans="1:11" ht="21" customHeight="1">
      <c r="A23" s="81"/>
      <c r="B23" s="81"/>
      <c r="C23" s="81"/>
      <c r="D23" s="81"/>
      <c r="E23" s="84"/>
      <c r="F23" s="84"/>
      <c r="G23" s="84"/>
      <c r="H23" s="81"/>
      <c r="I23" s="81"/>
      <c r="J23" s="81"/>
      <c r="K23" s="81"/>
    </row>
    <row r="24" spans="1:11" ht="21" customHeight="1">
      <c r="A24" s="81"/>
      <c r="B24" s="81"/>
      <c r="C24" s="81"/>
      <c r="D24" s="81"/>
      <c r="E24" s="84"/>
      <c r="F24" s="84"/>
      <c r="G24" s="84"/>
      <c r="H24" s="81"/>
      <c r="I24" s="81"/>
      <c r="J24" s="81"/>
      <c r="K24" s="81"/>
    </row>
    <row r="25" spans="1:11" ht="21" customHeight="1">
      <c r="A25" s="81"/>
      <c r="B25" s="81"/>
      <c r="C25" s="81"/>
      <c r="D25" s="81"/>
      <c r="E25" s="84"/>
      <c r="F25" s="84"/>
      <c r="G25" s="84"/>
      <c r="H25" s="81"/>
      <c r="I25" s="81"/>
      <c r="J25" s="81"/>
      <c r="K25" s="81"/>
    </row>
    <row r="26" spans="1:11" ht="21" customHeight="1">
      <c r="A26" s="81"/>
      <c r="B26" s="81"/>
      <c r="C26" s="81"/>
      <c r="D26" s="81"/>
      <c r="E26" s="84"/>
      <c r="F26" s="84"/>
      <c r="G26" s="84"/>
      <c r="H26" s="81"/>
      <c r="I26" s="81"/>
      <c r="J26" s="81"/>
      <c r="K26" s="81"/>
    </row>
    <row r="27" spans="1:11" ht="21" customHeight="1">
      <c r="A27" s="81"/>
      <c r="B27" s="81"/>
      <c r="C27" s="81"/>
      <c r="D27" s="81"/>
      <c r="E27" s="84"/>
      <c r="F27" s="84"/>
      <c r="G27" s="84"/>
      <c r="H27" s="81"/>
      <c r="I27" s="81"/>
      <c r="J27" s="81"/>
      <c r="K27" s="81"/>
    </row>
    <row r="28" spans="1:11" ht="21" customHeight="1">
      <c r="A28" s="81"/>
      <c r="B28" s="81"/>
      <c r="C28" s="81"/>
      <c r="D28" s="81"/>
      <c r="E28" s="84"/>
      <c r="F28" s="84"/>
      <c r="G28" s="84"/>
      <c r="H28" s="81"/>
      <c r="I28" s="81"/>
      <c r="J28" s="81"/>
      <c r="K28" s="81"/>
    </row>
    <row r="29" spans="1:11" ht="21" customHeight="1">
      <c r="A29" s="81"/>
      <c r="B29" s="81"/>
      <c r="C29" s="81"/>
      <c r="D29" s="81"/>
      <c r="E29" s="84"/>
      <c r="F29" s="84"/>
      <c r="G29" s="84"/>
      <c r="H29" s="81"/>
      <c r="I29" s="81"/>
      <c r="J29" s="81"/>
      <c r="K29" s="81"/>
    </row>
    <row r="30" spans="1:11" ht="21" customHeight="1">
      <c r="A30" s="81"/>
      <c r="B30" s="81"/>
      <c r="C30" s="81"/>
      <c r="D30" s="81"/>
      <c r="E30" s="81"/>
      <c r="F30" s="81"/>
      <c r="G30" s="81"/>
      <c r="H30" s="81"/>
      <c r="I30" s="81"/>
      <c r="J30" s="81"/>
      <c r="K30" s="81"/>
    </row>
    <row r="31" spans="1:11" ht="23.25" customHeight="1">
      <c r="B31" s="85"/>
      <c r="C31" s="85"/>
      <c r="D31" s="86"/>
      <c r="E31" s="85"/>
      <c r="F31" s="85"/>
      <c r="G31" s="85"/>
      <c r="H31" s="85"/>
      <c r="I31" s="85"/>
      <c r="J31" s="85"/>
      <c r="K31" s="85"/>
    </row>
    <row r="32" spans="1:11" ht="26">
      <c r="A32" s="344" t="s">
        <v>199</v>
      </c>
      <c r="B32" s="344"/>
      <c r="C32" s="344"/>
      <c r="D32" s="344"/>
      <c r="E32" s="344"/>
      <c r="F32" s="344"/>
      <c r="G32" s="344"/>
      <c r="H32" s="344"/>
      <c r="I32" s="344"/>
      <c r="J32" s="344"/>
      <c r="K32" s="344"/>
    </row>
    <row r="33" spans="1:11" ht="26">
      <c r="A33" s="344" t="s">
        <v>16</v>
      </c>
      <c r="B33" s="344"/>
      <c r="C33" s="344"/>
      <c r="D33" s="344"/>
      <c r="E33" s="344"/>
      <c r="F33" s="344"/>
      <c r="G33" s="344"/>
      <c r="H33" s="344"/>
      <c r="I33" s="344"/>
      <c r="J33" s="344"/>
      <c r="K33" s="344"/>
    </row>
    <row r="34" spans="1:11" ht="26">
      <c r="A34" s="344"/>
      <c r="B34" s="344"/>
      <c r="C34" s="344"/>
      <c r="D34" s="344"/>
      <c r="E34" s="344"/>
      <c r="F34" s="344"/>
      <c r="G34" s="344"/>
      <c r="H34" s="344"/>
      <c r="I34" s="344"/>
      <c r="J34" s="344"/>
      <c r="K34" s="344"/>
    </row>
    <row r="35" spans="1:11" ht="26">
      <c r="A35" s="344"/>
      <c r="B35" s="344"/>
      <c r="C35" s="344"/>
      <c r="D35" s="344"/>
      <c r="E35" s="344"/>
      <c r="F35" s="344"/>
      <c r="G35" s="344"/>
      <c r="H35" s="344"/>
      <c r="I35" s="344"/>
      <c r="J35" s="344"/>
      <c r="K35" s="344"/>
    </row>
    <row r="39" spans="1:11" ht="21">
      <c r="A39" s="342" t="s">
        <v>231</v>
      </c>
      <c r="B39" s="342"/>
      <c r="C39" s="342"/>
      <c r="D39" s="342"/>
      <c r="E39" s="342"/>
      <c r="F39" s="342"/>
      <c r="G39" s="342"/>
      <c r="H39" s="342"/>
      <c r="I39" s="342"/>
      <c r="J39" s="342"/>
      <c r="K39" s="342"/>
    </row>
    <row r="40" spans="1:11" ht="21">
      <c r="A40" s="342" t="s">
        <v>209</v>
      </c>
      <c r="B40" s="342"/>
      <c r="C40" s="342"/>
      <c r="D40" s="342"/>
      <c r="E40" s="342"/>
      <c r="F40" s="342"/>
      <c r="G40" s="342"/>
      <c r="H40" s="342"/>
      <c r="I40" s="342"/>
      <c r="J40" s="342"/>
      <c r="K40" s="342"/>
    </row>
  </sheetData>
  <mergeCells count="13">
    <mergeCell ref="A1:K1"/>
    <mergeCell ref="A40:K40"/>
    <mergeCell ref="A39:K39"/>
    <mergeCell ref="A10:K10"/>
    <mergeCell ref="A32:K32"/>
    <mergeCell ref="A35:K35"/>
    <mergeCell ref="A33:K33"/>
    <mergeCell ref="A34:K34"/>
    <mergeCell ref="A11:K11"/>
    <mergeCell ref="A13:K13"/>
    <mergeCell ref="A6:K6"/>
    <mergeCell ref="A7:K7"/>
    <mergeCell ref="A14:K14"/>
  </mergeCells>
  <phoneticPr fontId="0" type="noConversion"/>
  <printOptions horizontalCentered="1"/>
  <pageMargins left="0" right="0" top="0" bottom="0" header="0.31496062992125984" footer="0"/>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B1:N54"/>
  <sheetViews>
    <sheetView showGridLines="0" tabSelected="1" view="pageBreakPreview" zoomScale="80" zoomScaleNormal="80" zoomScaleSheetLayoutView="80" workbookViewId="0">
      <pane xSplit="2" ySplit="11" topLeftCell="C12" activePane="bottomRight" state="frozen"/>
      <selection activeCell="I10" sqref="I10"/>
      <selection pane="topRight" activeCell="I10" sqref="I10"/>
      <selection pane="bottomLeft" activeCell="I10" sqref="I10"/>
      <selection pane="bottomRight" activeCell="P15" sqref="P15"/>
    </sheetView>
  </sheetViews>
  <sheetFormatPr baseColWidth="10" defaultColWidth="9.1640625" defaultRowHeight="18" customHeight="1"/>
  <cols>
    <col min="1" max="1" width="6.5" style="89" customWidth="1"/>
    <col min="2" max="2" width="73.6640625" style="87" customWidth="1"/>
    <col min="3" max="3" width="14.33203125" style="88" customWidth="1"/>
    <col min="4" max="4" width="2.5" style="88" customWidth="1"/>
    <col min="5" max="5" width="14.5" style="88" customWidth="1"/>
    <col min="6" max="6" width="15.33203125" style="88" customWidth="1"/>
    <col min="7" max="7" width="13.5" style="88" customWidth="1"/>
    <col min="8" max="8" width="9.33203125" style="162" hidden="1" customWidth="1"/>
    <col min="9" max="9" width="0.5" style="162" hidden="1" customWidth="1"/>
    <col min="10" max="10" width="3" style="87" customWidth="1"/>
    <col min="11" max="11" width="14.6640625" style="88" customWidth="1"/>
    <col min="12" max="12" width="1.6640625" style="87" customWidth="1"/>
    <col min="13" max="13" width="18.5" style="88" customWidth="1"/>
    <col min="14" max="14" width="16.6640625" style="88" hidden="1" customWidth="1"/>
    <col min="15" max="16" width="14.83203125" style="89" customWidth="1"/>
    <col min="17" max="16384" width="9.1640625" style="89"/>
  </cols>
  <sheetData>
    <row r="1" spans="2:14" ht="14"/>
    <row r="2" spans="2:14" ht="14">
      <c r="B2" s="91" t="s">
        <v>10</v>
      </c>
      <c r="C2" s="92"/>
      <c r="D2" s="92"/>
      <c r="E2" s="92"/>
      <c r="F2" s="92"/>
      <c r="G2" s="92"/>
      <c r="H2" s="163"/>
      <c r="I2" s="163"/>
      <c r="J2" s="93"/>
      <c r="K2" s="92"/>
      <c r="L2" s="93"/>
      <c r="M2" s="92"/>
      <c r="N2" s="92"/>
    </row>
    <row r="3" spans="2:14" ht="14">
      <c r="B3" s="91" t="s">
        <v>198</v>
      </c>
      <c r="C3" s="92"/>
      <c r="D3" s="92"/>
      <c r="E3" s="92"/>
      <c r="F3" s="92"/>
      <c r="G3" s="92"/>
      <c r="H3" s="163"/>
      <c r="I3" s="163"/>
      <c r="J3" s="93"/>
      <c r="K3" s="92"/>
      <c r="L3" s="93"/>
      <c r="M3" s="92"/>
      <c r="N3" s="92"/>
    </row>
    <row r="4" spans="2:14" ht="14">
      <c r="B4" s="91" t="s">
        <v>27</v>
      </c>
      <c r="C4" s="92"/>
      <c r="D4" s="92"/>
      <c r="E4" s="92"/>
      <c r="F4" s="92"/>
      <c r="G4" s="92"/>
      <c r="H4" s="163"/>
      <c r="I4" s="163"/>
      <c r="J4" s="93"/>
      <c r="K4" s="92"/>
      <c r="L4" s="93"/>
      <c r="M4" s="92"/>
      <c r="N4" s="92"/>
    </row>
    <row r="5" spans="2:14" ht="14">
      <c r="B5" s="91"/>
      <c r="C5" s="92"/>
      <c r="D5" s="92"/>
      <c r="E5" s="92"/>
      <c r="F5" s="92"/>
      <c r="G5" s="92"/>
      <c r="H5" s="163"/>
      <c r="I5" s="163"/>
      <c r="J5" s="93"/>
      <c r="K5" s="92"/>
      <c r="L5" s="93"/>
      <c r="M5" s="92"/>
      <c r="N5" s="92"/>
    </row>
    <row r="6" spans="2:14" ht="14">
      <c r="C6" s="92"/>
      <c r="D6" s="92"/>
      <c r="E6" s="92"/>
      <c r="F6" s="92"/>
      <c r="G6" s="92"/>
      <c r="H6" s="163"/>
      <c r="I6" s="163"/>
      <c r="J6" s="93"/>
      <c r="K6" s="92"/>
      <c r="L6" s="93"/>
      <c r="M6" s="92"/>
      <c r="N6" s="92"/>
    </row>
    <row r="7" spans="2:14" ht="18.75" customHeight="1">
      <c r="B7" s="347" t="s">
        <v>232</v>
      </c>
      <c r="C7" s="347"/>
      <c r="D7" s="347"/>
      <c r="E7" s="347"/>
      <c r="F7" s="347"/>
      <c r="G7" s="347"/>
      <c r="H7" s="347"/>
      <c r="I7" s="347"/>
      <c r="J7" s="347"/>
      <c r="K7" s="347"/>
      <c r="L7" s="347"/>
      <c r="M7" s="114"/>
      <c r="N7" s="308"/>
    </row>
    <row r="8" spans="2:14" ht="14">
      <c r="B8" s="167"/>
      <c r="C8" s="167"/>
      <c r="D8" s="167"/>
      <c r="E8" s="167"/>
      <c r="F8" s="167"/>
      <c r="G8" s="167"/>
      <c r="H8" s="167"/>
      <c r="I8" s="167"/>
      <c r="J8" s="167"/>
      <c r="K8" s="167"/>
      <c r="L8" s="167"/>
      <c r="M8" s="167"/>
      <c r="N8" s="167"/>
    </row>
    <row r="9" spans="2:14" s="96" customFormat="1" ht="49.5" customHeight="1">
      <c r="B9" s="94"/>
      <c r="C9" s="223" t="s">
        <v>236</v>
      </c>
      <c r="D9" s="222"/>
      <c r="E9" s="349" t="s">
        <v>237</v>
      </c>
      <c r="F9" s="349"/>
      <c r="G9" s="349"/>
      <c r="H9" s="349"/>
      <c r="I9" s="349"/>
      <c r="J9" s="221"/>
      <c r="K9" s="230">
        <v>2025</v>
      </c>
      <c r="L9" s="230"/>
      <c r="M9" s="351">
        <v>2026</v>
      </c>
      <c r="N9" s="351"/>
    </row>
    <row r="10" spans="2:14" s="96" customFormat="1" ht="81" customHeight="1">
      <c r="B10" s="98" t="s">
        <v>22</v>
      </c>
      <c r="C10" s="99" t="s">
        <v>11</v>
      </c>
      <c r="D10" s="99"/>
      <c r="E10" s="99" t="s">
        <v>11</v>
      </c>
      <c r="F10" s="170" t="s">
        <v>220</v>
      </c>
      <c r="G10" s="170" t="s">
        <v>12</v>
      </c>
      <c r="H10" s="178"/>
      <c r="I10" s="170"/>
      <c r="J10" s="170"/>
      <c r="K10" s="170" t="s">
        <v>25</v>
      </c>
      <c r="L10" s="170"/>
      <c r="M10" s="330" t="s">
        <v>221</v>
      </c>
      <c r="N10" s="315"/>
    </row>
    <row r="11" spans="2:14" s="96" customFormat="1" ht="18" customHeight="1">
      <c r="B11" s="100"/>
      <c r="C11" s="101" t="s">
        <v>0</v>
      </c>
      <c r="D11" s="102"/>
      <c r="E11" s="101" t="s">
        <v>1</v>
      </c>
      <c r="F11" s="175" t="s">
        <v>4</v>
      </c>
      <c r="G11" s="175" t="s">
        <v>7</v>
      </c>
      <c r="H11" s="175"/>
      <c r="I11" s="175"/>
      <c r="J11" s="190"/>
      <c r="K11" s="175" t="s">
        <v>3</v>
      </c>
      <c r="L11" s="190"/>
      <c r="M11" s="175" t="s">
        <v>6</v>
      </c>
      <c r="N11" s="175" t="s">
        <v>166</v>
      </c>
    </row>
    <row r="12" spans="2:14" ht="22.5" customHeight="1">
      <c r="B12" s="104"/>
      <c r="C12" s="103"/>
      <c r="D12" s="103"/>
      <c r="E12" s="103"/>
      <c r="F12" s="174"/>
      <c r="G12" s="174"/>
      <c r="H12" s="174"/>
      <c r="I12" s="174"/>
      <c r="J12" s="174"/>
      <c r="K12" s="174"/>
      <c r="L12" s="174"/>
      <c r="M12" s="320"/>
      <c r="N12" s="92"/>
    </row>
    <row r="13" spans="2:14" s="96" customFormat="1" ht="41.25" customHeight="1">
      <c r="B13" s="184" t="s">
        <v>142</v>
      </c>
      <c r="C13" s="140">
        <f>C15+C16+C17+C18+C19+C21+C22-C23</f>
        <v>54661.280163000003</v>
      </c>
      <c r="D13" s="140"/>
      <c r="E13" s="140">
        <f>E15+E16+E17+E18+E19+E21+E22-E23</f>
        <v>57810.54737647</v>
      </c>
      <c r="F13" s="140">
        <f>F15+F16+F17+F18+F19+F21+F22-F23</f>
        <v>55309.316826224698</v>
      </c>
      <c r="G13" s="140">
        <f>G15+G16+G17+G18+G19+G21+G22-G23</f>
        <v>2501.2305502453005</v>
      </c>
      <c r="H13" s="140"/>
      <c r="I13" s="140"/>
      <c r="J13" s="140"/>
      <c r="K13" s="140">
        <f>K15+K16+K17+K18+K19+K21+K22-K23</f>
        <v>77065.016342069997</v>
      </c>
      <c r="L13" s="191"/>
      <c r="M13" s="140">
        <f>M15+M16+M17+M18+M19+M21+M22-M23</f>
        <v>80248.27173033556</v>
      </c>
      <c r="N13" s="140">
        <f>N15+N16+N17+N18+N19+N21+N22-N23</f>
        <v>0</v>
      </c>
    </row>
    <row r="14" spans="2:14" ht="14">
      <c r="B14" s="184"/>
      <c r="C14" s="139"/>
      <c r="D14" s="139"/>
      <c r="E14" s="139"/>
      <c r="F14" s="139"/>
      <c r="G14" s="139"/>
      <c r="H14" s="139"/>
      <c r="I14" s="139"/>
      <c r="J14" s="183"/>
      <c r="K14" s="139"/>
      <c r="L14" s="183"/>
      <c r="M14" s="139"/>
      <c r="N14" s="219"/>
    </row>
    <row r="15" spans="2:14" s="96" customFormat="1" ht="22.5" customHeight="1">
      <c r="B15" s="185" t="s">
        <v>129</v>
      </c>
      <c r="C15" s="139">
        <f>'ΕΣΟΔΑ '!E17</f>
        <v>52721.978969569995</v>
      </c>
      <c r="D15" s="139"/>
      <c r="E15" s="139">
        <f>'ΕΣΟΔΑ '!G17</f>
        <v>55966.733178540002</v>
      </c>
      <c r="F15" s="139">
        <f>'ΕΣΟΔΑ '!H17</f>
        <v>54099.312187540345</v>
      </c>
      <c r="G15" s="139">
        <f>E15-F15</f>
        <v>1867.4209909996571</v>
      </c>
      <c r="H15" s="139"/>
      <c r="I15" s="139"/>
      <c r="J15" s="183"/>
      <c r="K15" s="139">
        <f>'ΕΣΟΔΑ '!M17</f>
        <v>71908.632141059992</v>
      </c>
      <c r="L15" s="183"/>
      <c r="M15" s="139">
        <f>'ΕΣΟΔΑ '!O17</f>
        <v>73476.83442961947</v>
      </c>
      <c r="N15" s="139"/>
    </row>
    <row r="16" spans="2:14" s="96" customFormat="1" ht="22.5" customHeight="1">
      <c r="B16" s="185" t="s">
        <v>130</v>
      </c>
      <c r="C16" s="139">
        <f>'ΕΣΟΔΑ '!E44</f>
        <v>45.746261789999991</v>
      </c>
      <c r="D16" s="139"/>
      <c r="E16" s="139">
        <f>'ΕΣΟΔΑ '!G44</f>
        <v>40.499759119999993</v>
      </c>
      <c r="F16" s="139">
        <f>'ΕΣΟΔΑ '!H44</f>
        <v>45.746261789999998</v>
      </c>
      <c r="G16" s="139">
        <f t="shared" ref="G16:G19" si="0">E16-F16</f>
        <v>-5.2465026700000053</v>
      </c>
      <c r="H16" s="139"/>
      <c r="I16" s="139"/>
      <c r="J16" s="183"/>
      <c r="K16" s="139">
        <f>'ΕΣΟΔΑ '!M44</f>
        <v>61.305042390000004</v>
      </c>
      <c r="L16" s="183"/>
      <c r="M16" s="139">
        <f>'ΕΣΟΔΑ '!O44</f>
        <v>60.983191439999999</v>
      </c>
      <c r="N16" s="139"/>
    </row>
    <row r="17" spans="2:14" s="96" customFormat="1" ht="22.5" customHeight="1">
      <c r="B17" s="185" t="s">
        <v>88</v>
      </c>
      <c r="C17" s="139">
        <f>'ΕΣΟΔΑ '!E45</f>
        <v>4700.2543459500021</v>
      </c>
      <c r="D17" s="139"/>
      <c r="E17" s="139">
        <f>'ΕΣΟΔΑ '!G45</f>
        <v>4764.1010314299983</v>
      </c>
      <c r="F17" s="139">
        <f>'ΕΣΟΔΑ '!H45</f>
        <v>4685.3258150928214</v>
      </c>
      <c r="G17" s="139">
        <f t="shared" si="0"/>
        <v>78.775216337176971</v>
      </c>
      <c r="H17" s="139"/>
      <c r="I17" s="139"/>
      <c r="J17" s="183"/>
      <c r="K17" s="139">
        <f>'ΕΣΟΔΑ '!M45</f>
        <v>7523.5736996500027</v>
      </c>
      <c r="L17" s="183"/>
      <c r="M17" s="139">
        <f>'ΕΣΟΔΑ '!O45</f>
        <v>10942.952123581623</v>
      </c>
      <c r="N17" s="139"/>
    </row>
    <row r="18" spans="2:14" s="96" customFormat="1" ht="22.5" customHeight="1">
      <c r="B18" s="185" t="s">
        <v>87</v>
      </c>
      <c r="C18" s="139">
        <f>'ΕΣΟΔΑ '!E46</f>
        <v>1802.16159464</v>
      </c>
      <c r="D18" s="139"/>
      <c r="E18" s="139">
        <f>'ΕΣΟΔΑ '!G46</f>
        <v>1464.6664371100001</v>
      </c>
      <c r="F18" s="139">
        <f>'ΕΣΟΔΑ '!H46</f>
        <v>884.88380678755561</v>
      </c>
      <c r="G18" s="139">
        <f t="shared" si="0"/>
        <v>579.78263032244445</v>
      </c>
      <c r="H18" s="139"/>
      <c r="I18" s="139"/>
      <c r="J18" s="183"/>
      <c r="K18" s="139">
        <f>'ΕΣΟΔΑ '!M46</f>
        <v>2917.8002196500001</v>
      </c>
      <c r="L18" s="183"/>
      <c r="M18" s="139">
        <f>'ΕΣΟΔΑ '!O46</f>
        <v>1213.3420992412803</v>
      </c>
      <c r="N18" s="139"/>
    </row>
    <row r="19" spans="2:14" s="96" customFormat="1" ht="22.5" customHeight="1">
      <c r="B19" s="185" t="s">
        <v>131</v>
      </c>
      <c r="C19" s="139">
        <f>'ΕΣΟΔΑ '!E47</f>
        <v>2078.1232507200007</v>
      </c>
      <c r="D19" s="139"/>
      <c r="E19" s="139">
        <f>'ΕΣΟΔΑ '!G47</f>
        <v>2299.8076109399994</v>
      </c>
      <c r="F19" s="139">
        <f>'ΕΣΟΔΑ '!H47</f>
        <v>1781.5303047370571</v>
      </c>
      <c r="G19" s="139">
        <f t="shared" si="0"/>
        <v>518.27730620294233</v>
      </c>
      <c r="H19" s="139"/>
      <c r="I19" s="139"/>
      <c r="J19" s="183"/>
      <c r="K19" s="139">
        <f>'ΕΣΟΔΑ '!M47</f>
        <v>3047.0786475999998</v>
      </c>
      <c r="L19" s="183"/>
      <c r="M19" s="139">
        <f>'ΕΣΟΔΑ '!O47</f>
        <v>2540.9785476789057</v>
      </c>
      <c r="N19" s="139"/>
    </row>
    <row r="20" spans="2:14" s="96" customFormat="1" ht="22.5" customHeight="1">
      <c r="B20" s="185" t="s">
        <v>133</v>
      </c>
      <c r="C20" s="139">
        <f>'ΕΣΟΔΑ '!E56</f>
        <v>94.329843289999999</v>
      </c>
      <c r="D20" s="139"/>
      <c r="E20" s="139">
        <f>'ΕΣΟΔΑ '!G56</f>
        <v>3.2189406999999997</v>
      </c>
      <c r="F20" s="139">
        <f>'ΕΣΟΔΑ '!H56</f>
        <v>0</v>
      </c>
      <c r="G20" s="139">
        <f t="shared" ref="G20:G23" si="1">E20-F20</f>
        <v>3.2189406999999997</v>
      </c>
      <c r="H20" s="139"/>
      <c r="I20" s="139"/>
      <c r="J20" s="183"/>
      <c r="K20" s="139">
        <f>'ΕΣΟΔΑ '!M56</f>
        <v>95.711891140000006</v>
      </c>
      <c r="L20" s="183"/>
      <c r="M20" s="139">
        <f>'ΕΣΟΔΑ '!O56</f>
        <v>0</v>
      </c>
      <c r="N20" s="139"/>
    </row>
    <row r="21" spans="2:14" s="96" customFormat="1" ht="22.5" customHeight="1">
      <c r="B21" s="185" t="s">
        <v>144</v>
      </c>
      <c r="C21" s="139">
        <f>'ΕΣΟΔΑ '!E49</f>
        <v>21.833095920000005</v>
      </c>
      <c r="D21" s="139"/>
      <c r="E21" s="139">
        <f>'ΕΣΟΔΑ '!G49</f>
        <v>1.4829014599999999</v>
      </c>
      <c r="F21" s="139">
        <f>'ΕΣΟΔΑ '!H49</f>
        <v>19</v>
      </c>
      <c r="G21" s="139">
        <f t="shared" si="1"/>
        <v>-17.517098539999999</v>
      </c>
      <c r="H21" s="139"/>
      <c r="I21" s="139"/>
      <c r="J21" s="183"/>
      <c r="K21" s="139">
        <f>'ΕΣΟΔΑ '!M49</f>
        <v>25.92248081</v>
      </c>
      <c r="L21" s="183"/>
      <c r="M21" s="139">
        <f>'ΕΣΟΔΑ '!O49</f>
        <v>51.4</v>
      </c>
      <c r="N21" s="139"/>
    </row>
    <row r="22" spans="2:14" s="96" customFormat="1" ht="22.5" customHeight="1">
      <c r="B22" s="185" t="s">
        <v>85</v>
      </c>
      <c r="C22" s="139">
        <f>'ΕΣΟΔΑ '!E50</f>
        <v>0</v>
      </c>
      <c r="D22" s="139"/>
      <c r="E22" s="139">
        <f>'ΕΣΟΔΑ '!G50</f>
        <v>0</v>
      </c>
      <c r="F22" s="139">
        <f>'ΕΣΟΔΑ '!H50</f>
        <v>0</v>
      </c>
      <c r="G22" s="139">
        <f t="shared" si="1"/>
        <v>0</v>
      </c>
      <c r="H22" s="139"/>
      <c r="I22" s="139"/>
      <c r="J22" s="183"/>
      <c r="K22" s="139">
        <f>'ΕΣΟΔΑ '!M50</f>
        <v>0</v>
      </c>
      <c r="L22" s="183"/>
      <c r="M22" s="139">
        <f>'ΕΣΟΔΑ '!O50</f>
        <v>0</v>
      </c>
      <c r="N22" s="139"/>
    </row>
    <row r="23" spans="2:14" s="96" customFormat="1" ht="22.5" customHeight="1">
      <c r="B23" s="185" t="s">
        <v>132</v>
      </c>
      <c r="C23" s="139">
        <f>'ΕΣΟΔΑ '!E51</f>
        <v>6708.8173555900012</v>
      </c>
      <c r="D23" s="139"/>
      <c r="E23" s="139">
        <f>'ΕΣΟΔΑ '!G51</f>
        <v>6726.7435421299997</v>
      </c>
      <c r="F23" s="139">
        <f>'ΕΣΟΔΑ '!H51</f>
        <v>6206.4815497230793</v>
      </c>
      <c r="G23" s="139">
        <f t="shared" si="1"/>
        <v>520.2619924069204</v>
      </c>
      <c r="H23" s="139"/>
      <c r="I23" s="139"/>
      <c r="J23" s="183"/>
      <c r="K23" s="139">
        <f>'ΕΣΟΔΑ '!M51</f>
        <v>8419.295889089999</v>
      </c>
      <c r="L23" s="183"/>
      <c r="M23" s="139">
        <f>'ΕΣΟΔΑ '!O51</f>
        <v>8038.2186612257219</v>
      </c>
      <c r="N23" s="139"/>
    </row>
    <row r="24" spans="2:14" ht="31.5" customHeight="1">
      <c r="B24" s="104"/>
      <c r="C24" s="108"/>
      <c r="D24" s="108"/>
      <c r="E24" s="108"/>
      <c r="F24" s="139"/>
      <c r="G24" s="139"/>
      <c r="H24" s="139"/>
      <c r="I24" s="139"/>
      <c r="J24" s="183"/>
      <c r="K24" s="139"/>
      <c r="L24" s="183"/>
      <c r="M24" s="139"/>
      <c r="N24" s="219"/>
    </row>
    <row r="25" spans="2:14" ht="37.5" customHeight="1">
      <c r="B25" s="104" t="s">
        <v>179</v>
      </c>
      <c r="C25" s="105">
        <f>C27+C28+C29+C30+C31+C32+C33+C34+C35+C36+C37+C38</f>
        <v>52259.913085699998</v>
      </c>
      <c r="D25" s="105"/>
      <c r="E25" s="105">
        <f>E27+E28+E29+E30+E31+E32+E33+E34+E35+E36+E37+E38</f>
        <v>57683.311463940008</v>
      </c>
      <c r="F25" s="140">
        <f>F27+F28+F29+F30+F31+F32+F33+F34+F35+F36+F37+F38</f>
        <v>57206.398841990733</v>
      </c>
      <c r="G25" s="140">
        <f>G27+G28+G29+G30+G31+G32+G33+G34+G35+G36+G37+G38</f>
        <v>476.91262194927322</v>
      </c>
      <c r="H25" s="140"/>
      <c r="I25" s="140"/>
      <c r="J25" s="140"/>
      <c r="K25" s="140">
        <f>K27+K28+K29+K30+K31+K32+K33+K34+K35+K36+K37+K38</f>
        <v>76965.120967809984</v>
      </c>
      <c r="L25" s="140"/>
      <c r="M25" s="140">
        <f>M27+M28+M29+M30+M31+M32+M33+M34+M35+M36+M37+M38</f>
        <v>86045.514999999999</v>
      </c>
      <c r="N25" s="140">
        <f>N27+N28+N29+N30+N31+N32+N33+N34+N35+N36+N37+N38</f>
        <v>0</v>
      </c>
    </row>
    <row r="26" spans="2:14" ht="13.5" customHeight="1">
      <c r="B26" s="104"/>
      <c r="C26" s="105"/>
      <c r="D26" s="105"/>
      <c r="E26" s="105"/>
      <c r="F26" s="140"/>
      <c r="G26" s="140"/>
      <c r="H26" s="140"/>
      <c r="I26" s="140"/>
      <c r="J26" s="189"/>
      <c r="K26" s="140"/>
      <c r="L26" s="189"/>
      <c r="M26" s="140"/>
      <c r="N26" s="140"/>
    </row>
    <row r="27" spans="2:14" ht="22.5" customHeight="1">
      <c r="B27" s="126" t="s">
        <v>134</v>
      </c>
      <c r="C27" s="108">
        <f>ΔΑΠΑΝΕΣ_ΚΑΤΑ_ΚΑΤΗΓΟΡΙΑ!D15</f>
        <v>11316.211507739999</v>
      </c>
      <c r="D27" s="108"/>
      <c r="E27" s="108">
        <f>ΔΑΠΑΝΕΣ_ΚΑΤΑ_ΚΑΤΗΓΟΡΙΑ!F15</f>
        <v>12055.489789790001</v>
      </c>
      <c r="F27" s="139">
        <v>11501.135907324784</v>
      </c>
      <c r="G27" s="139">
        <f t="shared" ref="G27:G38" si="2">E27-F27</f>
        <v>554.35388246521688</v>
      </c>
      <c r="H27" s="139"/>
      <c r="I27" s="139"/>
      <c r="J27" s="183"/>
      <c r="K27" s="139">
        <v>15343.31903988</v>
      </c>
      <c r="L27" s="220"/>
      <c r="M27" s="139">
        <f>ΔΑΠΑΝΕΣ_ΚΑΤΑ_ΚΑΤΗΓΟΡΙΑ!H15</f>
        <v>15688.490000000002</v>
      </c>
      <c r="N27" s="139"/>
    </row>
    <row r="28" spans="2:14" ht="22.5" customHeight="1">
      <c r="B28" s="126" t="s">
        <v>135</v>
      </c>
      <c r="C28" s="108">
        <f>ΔΑΠΑΝΕΣ_ΚΑΤΑ_ΚΑΤΗΓΟΡΙΑ!D19</f>
        <v>138.290087</v>
      </c>
      <c r="D28" s="108"/>
      <c r="E28" s="108">
        <f>ΔΑΠΑΝΕΣ_ΚΑΤΑ_ΚΑΤΗΓΟΡΙΑ!F19</f>
        <v>155.07781561000002</v>
      </c>
      <c r="F28" s="139">
        <v>152.93472141165836</v>
      </c>
      <c r="G28" s="139">
        <f t="shared" si="2"/>
        <v>2.1430941983416574</v>
      </c>
      <c r="H28" s="139"/>
      <c r="I28" s="139"/>
      <c r="J28" s="183"/>
      <c r="K28" s="139">
        <v>518.03073725000002</v>
      </c>
      <c r="L28" s="220"/>
      <c r="M28" s="139">
        <f>ΔΑΠΑΝΕΣ_ΚΑΤΑ_ΚΑΤΗΓΟΡΙΑ!H19</f>
        <v>627.779</v>
      </c>
      <c r="N28" s="139"/>
    </row>
    <row r="29" spans="2:14" ht="22.5" customHeight="1">
      <c r="B29" s="126" t="s">
        <v>136</v>
      </c>
      <c r="C29" s="108">
        <f>ΔΑΠΑΝΕΣ_ΚΑΤΑ_ΚΑΤΗΓΟΡΙΑ!D21</f>
        <v>23061.168072349999</v>
      </c>
      <c r="D29" s="108"/>
      <c r="E29" s="108">
        <f>ΔΑΠΑΝΕΣ_ΚΑΤΑ_ΚΑΤΗΓΟΡΙΑ!F21</f>
        <v>24914.673886840003</v>
      </c>
      <c r="F29" s="139">
        <v>24845.658766347096</v>
      </c>
      <c r="G29" s="139">
        <f t="shared" si="2"/>
        <v>69.015120492906135</v>
      </c>
      <c r="H29" s="139"/>
      <c r="I29" s="139"/>
      <c r="J29" s="183"/>
      <c r="K29" s="139">
        <v>33977.035464659995</v>
      </c>
      <c r="L29" s="183"/>
      <c r="M29" s="139">
        <f>ΔΑΠΑΝΕΣ_ΚΑΤΑ_ΚΑΤΗΓΟΡΙΑ!H21</f>
        <v>35897.012999999999</v>
      </c>
      <c r="N29" s="139"/>
    </row>
    <row r="30" spans="2:14" ht="22.5" customHeight="1">
      <c r="B30" s="126" t="s">
        <v>137</v>
      </c>
      <c r="C30" s="108">
        <f>ΔΑΠΑΝΕΣ_ΚΑΤΑ_ΚΑΤΗΓΟΡΙΑ!D44</f>
        <v>1318.3245185099997</v>
      </c>
      <c r="D30" s="108"/>
      <c r="E30" s="108">
        <f>ΔΑΠΑΝΕΣ_ΚΑΤΑ_ΚΑΤΗΓΟΡΙΑ!F44</f>
        <v>1358.5503646100003</v>
      </c>
      <c r="F30" s="139">
        <v>1266.7522800142542</v>
      </c>
      <c r="G30" s="139">
        <f t="shared" si="2"/>
        <v>91.798084595746104</v>
      </c>
      <c r="H30" s="139"/>
      <c r="I30" s="139"/>
      <c r="J30" s="183"/>
      <c r="K30" s="139">
        <v>2343.2659165400019</v>
      </c>
      <c r="L30" s="183"/>
      <c r="M30" s="139">
        <f>ΔΑΠΑΝΕΣ_ΚΑΤΑ_ΚΑΤΗΓΟΡΙΑ!H44</f>
        <v>2388.3510000000001</v>
      </c>
      <c r="N30" s="139"/>
    </row>
    <row r="31" spans="2:14" ht="22.5" customHeight="1">
      <c r="B31" s="126" t="s">
        <v>138</v>
      </c>
      <c r="C31" s="108">
        <f>ΔΑΠΑΝΕΣ_ΚΑΤΑ_ΚΑΤΗΓΟΡΙΑ!D47</f>
        <v>103.91307249</v>
      </c>
      <c r="D31" s="108"/>
      <c r="E31" s="108">
        <f>ΔΑΠΑΝΕΣ_ΚΑΤΑ_ΚΑΤΗΓΟΡΙΑ!F47</f>
        <v>181.29447558999999</v>
      </c>
      <c r="F31" s="139">
        <v>60.671169553150641</v>
      </c>
      <c r="G31" s="139">
        <f t="shared" si="2"/>
        <v>120.62330603684936</v>
      </c>
      <c r="H31" s="139"/>
      <c r="I31" s="139"/>
      <c r="J31" s="183"/>
      <c r="K31" s="139">
        <v>147.29792482000002</v>
      </c>
      <c r="L31" s="183"/>
      <c r="M31" s="139">
        <f>ΔΑΠΑΝΕΣ_ΚΑΤΑ_ΚΑΤΗΓΟΡΙΑ!H47</f>
        <v>80.330000000000013</v>
      </c>
      <c r="N31" s="139"/>
    </row>
    <row r="32" spans="2:14" ht="22.5" customHeight="1">
      <c r="B32" s="126" t="s">
        <v>139</v>
      </c>
      <c r="C32" s="108">
        <f>ΔΑΠΑΝΕΣ_ΚΑΤΑ_ΚΑΤΗΓΟΡΙΑ!D49</f>
        <v>7141.562576119999</v>
      </c>
      <c r="D32" s="108"/>
      <c r="E32" s="108">
        <f>ΔΑΠΑΝΕΣ_ΚΑΤΑ_ΚΑΤΗΓΟΡΙΑ!F49</f>
        <v>7429.6980617800018</v>
      </c>
      <c r="F32" s="139">
        <v>7025.848</v>
      </c>
      <c r="G32" s="139">
        <f t="shared" si="2"/>
        <v>403.85006178000185</v>
      </c>
      <c r="H32" s="139"/>
      <c r="I32" s="139"/>
      <c r="J32" s="183"/>
      <c r="K32" s="139">
        <v>8084.6850293999996</v>
      </c>
      <c r="L32" s="183"/>
      <c r="M32" s="139">
        <f>ΔΑΠΑΝΕΣ_ΚΑΤΑ_ΚΑΤΗΓΟΡΙΑ!H49</f>
        <v>7917.4190000000008</v>
      </c>
      <c r="N32" s="139"/>
    </row>
    <row r="33" spans="2:14" ht="22.5" customHeight="1">
      <c r="B33" s="126" t="s">
        <v>140</v>
      </c>
      <c r="C33" s="108">
        <f>ΔΑΠΑΝΕΣ_ΚΑΤΑ_ΚΑΤΗΓΟΡΙΑ!D51</f>
        <v>11.094608750000001</v>
      </c>
      <c r="D33" s="108"/>
      <c r="E33" s="108">
        <f>ΔΑΠΑΝΕΣ_ΚΑΤΑ_ΚΑΤΗΓΟΡΙΑ!F51</f>
        <v>22.469401679999997</v>
      </c>
      <c r="F33" s="139">
        <v>9.5541347931192409</v>
      </c>
      <c r="G33" s="139">
        <f t="shared" si="2"/>
        <v>12.915266886880756</v>
      </c>
      <c r="H33" s="139"/>
      <c r="I33" s="139"/>
      <c r="J33" s="183"/>
      <c r="K33" s="139">
        <v>26.23377657</v>
      </c>
      <c r="L33" s="183"/>
      <c r="M33" s="139">
        <f>ΔΑΠΑΝΕΣ_ΚΑΤΑ_ΚΑΤΗΓΟΡΙΑ!H51</f>
        <v>101.259</v>
      </c>
      <c r="N33" s="139"/>
    </row>
    <row r="34" spans="2:14" ht="22.5" customHeight="1">
      <c r="B34" s="126" t="s">
        <v>185</v>
      </c>
      <c r="C34" s="108">
        <f>ΔΑΠΑΝΕΣ_ΚΑΤΑ_ΚΑΤΗΓΟΡΙΑ!D54</f>
        <v>0</v>
      </c>
      <c r="D34" s="108"/>
      <c r="E34" s="108">
        <f>ΔΑΠΑΝΕΣ_ΚΑΤΑ_ΚΑΤΗΓΟΡΙΑ!F54</f>
        <v>0</v>
      </c>
      <c r="F34" s="139">
        <v>1961.4671821114287</v>
      </c>
      <c r="G34" s="139">
        <f t="shared" si="2"/>
        <v>-1961.4671821114287</v>
      </c>
      <c r="H34" s="139"/>
      <c r="I34" s="139"/>
      <c r="J34" s="183"/>
      <c r="K34" s="139">
        <v>0</v>
      </c>
      <c r="L34" s="183"/>
      <c r="M34" s="139">
        <f>ΔΑΠΑΝΕΣ_ΚΑΤΑ_ΚΑΤΗΓΟΡΙΑ!H54</f>
        <v>3297.3</v>
      </c>
      <c r="N34" s="139"/>
    </row>
    <row r="35" spans="2:14" ht="22.5" customHeight="1">
      <c r="B35" s="126" t="s">
        <v>147</v>
      </c>
      <c r="C35" s="108">
        <f>ΔΑΠΑΝΕΣ_ΚΑΤΑ_ΚΑΤΗΓΟΡΙΑ!D58</f>
        <v>983.16407827</v>
      </c>
      <c r="D35" s="108"/>
      <c r="E35" s="108">
        <f>ΔΑΠΑΝΕΣ_ΚΑΤΑ_ΚΑΤΗΓΟΡΙΑ!F58</f>
        <v>1170.7790717499997</v>
      </c>
      <c r="F35" s="139">
        <v>1557.8976804352426</v>
      </c>
      <c r="G35" s="139">
        <f t="shared" si="2"/>
        <v>-387.11860868524286</v>
      </c>
      <c r="H35" s="139"/>
      <c r="I35" s="139"/>
      <c r="J35" s="183"/>
      <c r="K35" s="139">
        <v>1914.24899912</v>
      </c>
      <c r="L35" s="183"/>
      <c r="M35" s="139">
        <f>ΔΑΠΑΝΕΣ_ΚΑΤΑ_ΚΑΤΗΓΟΡΙΑ!H58</f>
        <v>3355.5410000000002</v>
      </c>
      <c r="N35" s="139"/>
    </row>
    <row r="36" spans="2:14" ht="22.5" customHeight="1">
      <c r="B36" s="126" t="s">
        <v>148</v>
      </c>
      <c r="C36" s="108">
        <f>ΔΑΠΑΝΕΣ_ΚΑΤΑ_ΚΑΤΗΓΟΡΙΑ!D61</f>
        <v>0</v>
      </c>
      <c r="D36" s="108"/>
      <c r="E36" s="108">
        <f>ΔΑΠΑΝΕΣ_ΚΑΤΑ_ΚΑΤΗΓΟΡΙΑ!F61</f>
        <v>0.20956</v>
      </c>
      <c r="F36" s="139">
        <v>0</v>
      </c>
      <c r="G36" s="139">
        <f t="shared" si="2"/>
        <v>0.20956</v>
      </c>
      <c r="H36" s="139"/>
      <c r="I36" s="139"/>
      <c r="J36" s="183"/>
      <c r="K36" s="139">
        <v>1.984E-2</v>
      </c>
      <c r="L36" s="183"/>
      <c r="M36" s="139">
        <f>ΔΑΠΑΝΕΣ_ΚΑΤΑ_ΚΑΤΗΓΟΡΙΑ!H61</f>
        <v>0.08</v>
      </c>
      <c r="N36" s="139"/>
    </row>
    <row r="37" spans="2:14" ht="40.5" customHeight="1">
      <c r="B37" s="185" t="s">
        <v>182</v>
      </c>
      <c r="C37" s="108">
        <f>ΔΑΠΑΝΕΣ_ΚΑΤΑ_ΚΑΤΗΓΟΡΙΑ!D63</f>
        <v>5557.3472404200002</v>
      </c>
      <c r="D37" s="108"/>
      <c r="E37" s="108">
        <f>ΔΑΠΑΝΕΣ_ΚΑΤΑ_ΚΑΤΗΓΟΡΙΑ!F63</f>
        <v>4984.0904610100006</v>
      </c>
      <c r="F37" s="139">
        <v>5679.1549999999997</v>
      </c>
      <c r="G37" s="139">
        <f t="shared" si="2"/>
        <v>-695.06453898999916</v>
      </c>
      <c r="H37" s="139"/>
      <c r="I37" s="139"/>
      <c r="J37" s="183"/>
      <c r="K37" s="139">
        <v>9710.9843336199956</v>
      </c>
      <c r="L37" s="183"/>
      <c r="M37" s="139">
        <f>ΔΑΠΑΝΕΣ_ΚΑΤΑ_ΚΑΤΗΓΟΡΙΑ!H63</f>
        <v>9500</v>
      </c>
      <c r="N37" s="139"/>
    </row>
    <row r="38" spans="2:14" ht="26.25" customHeight="1">
      <c r="B38" s="185" t="s">
        <v>186</v>
      </c>
      <c r="C38" s="108">
        <f>ΔΑΠΑΝΕΣ_ΚΑΤΑ_ΚΑΤΗΓΟΡΙΑ!D65</f>
        <v>2628.83732405</v>
      </c>
      <c r="D38" s="108"/>
      <c r="E38" s="108">
        <f>ΔΑΠΑΝΕΣ_ΚΑΤΑ_ΚΑΤΗΓΟΡΙΑ!F65</f>
        <v>5410.9785752800008</v>
      </c>
      <c r="F38" s="139">
        <v>3145.3239999999996</v>
      </c>
      <c r="G38" s="139">
        <f t="shared" si="2"/>
        <v>2265.6545752800012</v>
      </c>
      <c r="H38" s="139"/>
      <c r="I38" s="139"/>
      <c r="J38" s="183"/>
      <c r="K38" s="139">
        <v>4899.9999059499987</v>
      </c>
      <c r="L38" s="183"/>
      <c r="M38" s="139">
        <f>ΔΑΠΑΝΕΣ_ΚΑΤΑ_ΚΑΤΗΓΟΡΙΑ!H65</f>
        <v>7191.9529999999995</v>
      </c>
      <c r="N38" s="219"/>
    </row>
    <row r="39" spans="2:14" ht="24" customHeight="1">
      <c r="B39" s="185"/>
      <c r="C39" s="140"/>
      <c r="D39" s="140"/>
      <c r="E39" s="140"/>
      <c r="F39" s="140"/>
      <c r="G39" s="140"/>
      <c r="H39" s="140"/>
      <c r="I39" s="140"/>
      <c r="J39" s="189"/>
      <c r="K39" s="140"/>
      <c r="L39" s="189"/>
      <c r="M39" s="140"/>
      <c r="N39" s="219"/>
    </row>
    <row r="40" spans="2:14" ht="37.5" customHeight="1">
      <c r="B40" s="184" t="s">
        <v>210</v>
      </c>
      <c r="C40" s="140">
        <f>C13-C25</f>
        <v>2401.3670773000049</v>
      </c>
      <c r="D40" s="140"/>
      <c r="E40" s="140">
        <f>E13-E25</f>
        <v>127.23591252999177</v>
      </c>
      <c r="F40" s="140">
        <f>F13-F25</f>
        <v>-1897.0820157660346</v>
      </c>
      <c r="G40" s="140">
        <f>G13-G25</f>
        <v>2024.3179282960273</v>
      </c>
      <c r="H40" s="140"/>
      <c r="I40" s="140"/>
      <c r="J40" s="140"/>
      <c r="K40" s="140">
        <f>K13-K25</f>
        <v>99.895374260013341</v>
      </c>
      <c r="L40" s="140"/>
      <c r="M40" s="140">
        <f>M13-M25</f>
        <v>-5797.2432696644391</v>
      </c>
      <c r="N40" s="140">
        <f>N13-N25</f>
        <v>0</v>
      </c>
    </row>
    <row r="41" spans="2:14" ht="15" customHeight="1">
      <c r="B41" s="260"/>
      <c r="C41" s="177"/>
      <c r="D41" s="177"/>
      <c r="E41" s="177"/>
      <c r="F41" s="176"/>
      <c r="G41" s="176"/>
      <c r="H41" s="261"/>
      <c r="I41" s="261"/>
      <c r="J41" s="177"/>
      <c r="K41" s="262"/>
      <c r="L41" s="177"/>
      <c r="M41" s="177"/>
      <c r="N41" s="177"/>
    </row>
    <row r="42" spans="2:14" ht="9" customHeight="1">
      <c r="B42" s="263"/>
      <c r="C42" s="231"/>
      <c r="D42" s="231"/>
      <c r="E42" s="231"/>
      <c r="F42" s="183"/>
      <c r="G42" s="183"/>
      <c r="H42" s="264"/>
      <c r="I42" s="264"/>
      <c r="J42" s="231"/>
      <c r="K42" s="265"/>
      <c r="L42" s="231"/>
      <c r="M42" s="231"/>
      <c r="N42" s="219"/>
    </row>
    <row r="43" spans="2:14" ht="22.5" customHeight="1">
      <c r="B43" s="266" t="s">
        <v>84</v>
      </c>
      <c r="C43" s="231"/>
      <c r="D43" s="231"/>
      <c r="E43" s="231"/>
      <c r="F43" s="183"/>
      <c r="G43" s="183"/>
      <c r="H43" s="264"/>
      <c r="I43" s="264"/>
      <c r="J43" s="231"/>
      <c r="K43" s="265"/>
      <c r="L43" s="231"/>
      <c r="M43" s="231"/>
      <c r="N43" s="219"/>
    </row>
    <row r="44" spans="2:14" ht="44.25" customHeight="1">
      <c r="B44" s="233" t="s">
        <v>146</v>
      </c>
      <c r="C44" s="254">
        <f>C40+C32-C20</f>
        <v>9448.5998101300047</v>
      </c>
      <c r="D44" s="254"/>
      <c r="E44" s="254">
        <f>E40+E32-E20</f>
        <v>7553.715033609994</v>
      </c>
      <c r="F44" s="254">
        <f>F40+F32-F20</f>
        <v>5128.7659842339654</v>
      </c>
      <c r="G44" s="254">
        <f>G40+G32-G20</f>
        <v>2424.9490493760291</v>
      </c>
      <c r="H44" s="267"/>
      <c r="I44" s="267"/>
      <c r="J44" s="254"/>
      <c r="K44" s="254">
        <f>K40+K32-K20</f>
        <v>8088.8685125200127</v>
      </c>
      <c r="L44" s="254"/>
      <c r="M44" s="254">
        <f>M40+M32-M20</f>
        <v>2120.1757303355616</v>
      </c>
      <c r="N44" s="254">
        <f>N40+N32-N20</f>
        <v>0</v>
      </c>
    </row>
    <row r="45" spans="2:14" ht="37.5" customHeight="1">
      <c r="B45" s="233" t="s">
        <v>213</v>
      </c>
      <c r="C45" s="254">
        <f>'ΕΣΟΔΑ '!E57</f>
        <v>2873.7999047799999</v>
      </c>
      <c r="D45" s="254"/>
      <c r="E45" s="254">
        <f>'ΕΣΟΔΑ '!G57</f>
        <v>3518.0459056400014</v>
      </c>
      <c r="F45" s="254">
        <f>'ΕΣΟΔΑ '!H57</f>
        <v>3240</v>
      </c>
      <c r="G45" s="139">
        <f t="shared" ref="G45:G46" si="3">E45-F45</f>
        <v>278.04590564000137</v>
      </c>
      <c r="H45" s="267"/>
      <c r="I45" s="267"/>
      <c r="J45" s="254"/>
      <c r="K45" s="254">
        <f>'ΕΣΟΔΑ '!M57</f>
        <v>3557.3117839499992</v>
      </c>
      <c r="L45" s="254"/>
      <c r="M45" s="254">
        <f>'ΕΣΟΔΑ '!O57</f>
        <v>4544.8789587800002</v>
      </c>
      <c r="N45" s="254"/>
    </row>
    <row r="46" spans="2:14" ht="37.5" customHeight="1">
      <c r="B46" s="233" t="s">
        <v>214</v>
      </c>
      <c r="C46" s="254">
        <f>'ΕΣΟΔΑ '!E58</f>
        <v>1345.9202270000001</v>
      </c>
      <c r="D46" s="254"/>
      <c r="E46" s="254">
        <f>'ΕΣΟΔΑ '!G58</f>
        <v>883.91972999999996</v>
      </c>
      <c r="F46" s="254">
        <f>'ΕΣΟΔΑ '!H58</f>
        <v>1258.3273489999999</v>
      </c>
      <c r="G46" s="139">
        <f t="shared" si="3"/>
        <v>-374.40761899999995</v>
      </c>
      <c r="H46" s="267"/>
      <c r="I46" s="267"/>
      <c r="J46" s="254"/>
      <c r="K46" s="254">
        <f>'ΕΣΟΔΑ '!M58</f>
        <v>3454.5984290000001</v>
      </c>
      <c r="L46" s="254"/>
      <c r="M46" s="254">
        <f>'ΕΣΟΔΑ '!O58</f>
        <v>6175.4114799999998</v>
      </c>
      <c r="N46" s="254"/>
    </row>
    <row r="47" spans="2:14" ht="15.75" customHeight="1">
      <c r="B47" s="268"/>
      <c r="C47" s="188"/>
      <c r="D47" s="188"/>
      <c r="E47" s="188"/>
      <c r="F47" s="188"/>
      <c r="G47" s="269"/>
      <c r="H47" s="270"/>
      <c r="I47" s="270"/>
      <c r="J47" s="271"/>
      <c r="K47" s="188"/>
      <c r="L47" s="272"/>
      <c r="M47" s="188"/>
      <c r="N47" s="188"/>
    </row>
    <row r="48" spans="2:14" ht="43.5" customHeight="1">
      <c r="B48" s="350" t="s">
        <v>224</v>
      </c>
      <c r="C48" s="350"/>
      <c r="D48" s="350"/>
      <c r="E48" s="350"/>
      <c r="F48" s="350"/>
      <c r="G48" s="350"/>
      <c r="H48" s="350"/>
      <c r="I48" s="350"/>
      <c r="J48" s="350"/>
      <c r="K48" s="350"/>
      <c r="L48" s="350"/>
      <c r="M48" s="350"/>
      <c r="N48" s="350"/>
    </row>
    <row r="49" spans="2:14" s="96" customFormat="1" ht="48.75" customHeight="1">
      <c r="B49" s="352" t="s">
        <v>225</v>
      </c>
      <c r="C49" s="352"/>
      <c r="D49" s="352"/>
      <c r="E49" s="352"/>
      <c r="F49" s="352"/>
      <c r="G49" s="352"/>
      <c r="H49" s="352"/>
      <c r="I49" s="352"/>
      <c r="J49" s="352"/>
      <c r="K49" s="352"/>
      <c r="L49" s="352"/>
      <c r="M49" s="352"/>
      <c r="N49" s="352"/>
    </row>
    <row r="50" spans="2:14" ht="39" customHeight="1">
      <c r="B50" s="353" t="s">
        <v>228</v>
      </c>
      <c r="C50" s="353"/>
      <c r="D50" s="353"/>
      <c r="E50" s="353"/>
      <c r="F50" s="353"/>
      <c r="G50" s="353"/>
      <c r="H50" s="353"/>
      <c r="I50" s="353"/>
      <c r="J50" s="353"/>
      <c r="K50" s="353"/>
      <c r="L50" s="353"/>
      <c r="M50" s="353"/>
      <c r="N50" s="353"/>
    </row>
    <row r="51" spans="2:14" s="111" customFormat="1" ht="39" customHeight="1">
      <c r="B51" s="350" t="s">
        <v>188</v>
      </c>
      <c r="C51" s="350"/>
      <c r="D51" s="350"/>
      <c r="E51" s="350"/>
      <c r="F51" s="350"/>
      <c r="G51" s="350"/>
      <c r="H51" s="350"/>
      <c r="I51" s="350"/>
      <c r="J51" s="350"/>
      <c r="K51" s="350"/>
      <c r="L51" s="350"/>
      <c r="M51" s="350"/>
      <c r="N51" s="350"/>
    </row>
    <row r="52" spans="2:14" s="111" customFormat="1" ht="45" customHeight="1">
      <c r="B52" s="350" t="s">
        <v>211</v>
      </c>
      <c r="C52" s="350"/>
      <c r="D52" s="350"/>
      <c r="E52" s="350"/>
      <c r="F52" s="350"/>
      <c r="G52" s="350"/>
      <c r="H52" s="350"/>
      <c r="I52" s="350"/>
      <c r="J52" s="350"/>
      <c r="K52" s="350"/>
      <c r="L52" s="350"/>
      <c r="M52" s="350"/>
      <c r="N52" s="350"/>
    </row>
    <row r="53" spans="2:14" ht="36.75" customHeight="1">
      <c r="B53" s="350" t="s">
        <v>212</v>
      </c>
      <c r="C53" s="350"/>
      <c r="D53" s="350"/>
      <c r="E53" s="350"/>
      <c r="F53" s="350"/>
      <c r="G53" s="350"/>
      <c r="H53" s="350"/>
      <c r="I53" s="350"/>
      <c r="J53" s="350"/>
      <c r="K53" s="350"/>
      <c r="L53" s="350"/>
      <c r="M53" s="350"/>
      <c r="N53" s="350"/>
    </row>
    <row r="54" spans="2:14" ht="18" customHeight="1">
      <c r="B54" s="348"/>
      <c r="C54" s="348"/>
      <c r="D54" s="348"/>
      <c r="E54" s="348"/>
      <c r="F54" s="348"/>
      <c r="G54" s="348"/>
      <c r="H54" s="348"/>
      <c r="I54" s="348"/>
      <c r="J54" s="348"/>
      <c r="K54" s="348"/>
      <c r="L54" s="348"/>
      <c r="M54" s="348"/>
      <c r="N54" s="309"/>
    </row>
  </sheetData>
  <mergeCells count="10">
    <mergeCell ref="B7:L7"/>
    <mergeCell ref="B54:M54"/>
    <mergeCell ref="E9:I9"/>
    <mergeCell ref="B48:N48"/>
    <mergeCell ref="M9:N9"/>
    <mergeCell ref="B49:N49"/>
    <mergeCell ref="B50:N50"/>
    <mergeCell ref="B51:N51"/>
    <mergeCell ref="B52:N52"/>
    <mergeCell ref="B53:N53"/>
  </mergeCells>
  <printOptions horizontalCentered="1"/>
  <pageMargins left="0.19685039370078741" right="0.19685039370078741" top="0.39370078740157483" bottom="0.19685039370078741" header="0" footer="0"/>
  <pageSetup paperSize="9" scale="55" orientation="portrait" r:id="rId1"/>
  <headerFooter alignWithMargins="0"/>
  <customProperties>
    <customPr name="EpmWorksheetKeyString_GUID" r:id="rId2"/>
  </customProperties>
  <ignoredErrors>
    <ignoredError sqref="C11:L11 M11 N11" numberStoredAsText="1"/>
    <ignoredError sqref="D25 H25:J25 L25"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B2:N49"/>
  <sheetViews>
    <sheetView showGridLines="0" view="pageBreakPreview" zoomScaleSheetLayoutView="100" workbookViewId="0">
      <pane xSplit="2" ySplit="11" topLeftCell="C12" activePane="bottomRight" state="frozen"/>
      <selection activeCell="W61" sqref="W61"/>
      <selection pane="topRight" activeCell="W61" sqref="W61"/>
      <selection pane="bottomLeft" activeCell="W61" sqref="W61"/>
      <selection pane="bottomRight" activeCell="L13" sqref="L13"/>
    </sheetView>
  </sheetViews>
  <sheetFormatPr baseColWidth="10" defaultColWidth="9.1640625" defaultRowHeight="14"/>
  <cols>
    <col min="1" max="1" width="5.5" style="133" customWidth="1"/>
    <col min="2" max="2" width="55.5" style="1" customWidth="1"/>
    <col min="3" max="3" width="18.5" style="130" bestFit="1" customWidth="1"/>
    <col min="4" max="4" width="3.33203125" style="130" customWidth="1"/>
    <col min="5" max="5" width="18.5" style="130" bestFit="1" customWidth="1"/>
    <col min="6" max="6" width="3.33203125" style="130" customWidth="1"/>
    <col min="7" max="7" width="14.5" style="130" customWidth="1"/>
    <col min="8" max="8" width="2.6640625" style="130" customWidth="1"/>
    <col min="9" max="9" width="15.5" style="121" customWidth="1"/>
    <col min="10" max="10" width="17.5" style="121" hidden="1" customWidth="1"/>
    <col min="11" max="11" width="16.5" style="133" customWidth="1"/>
    <col min="12" max="16384" width="9.1640625" style="133"/>
  </cols>
  <sheetData>
    <row r="2" spans="2:14">
      <c r="B2" s="91" t="s">
        <v>10</v>
      </c>
      <c r="C2" s="123"/>
      <c r="D2" s="123"/>
      <c r="E2" s="123"/>
      <c r="F2" s="123"/>
      <c r="G2" s="123"/>
      <c r="H2" s="123"/>
      <c r="I2" s="112"/>
      <c r="J2" s="112"/>
    </row>
    <row r="3" spans="2:14">
      <c r="B3" s="91" t="s">
        <v>198</v>
      </c>
      <c r="C3" s="123"/>
      <c r="D3" s="123"/>
      <c r="E3" s="123"/>
      <c r="F3" s="123"/>
      <c r="G3" s="123"/>
      <c r="H3" s="123"/>
      <c r="I3" s="112"/>
      <c r="J3" s="112"/>
    </row>
    <row r="4" spans="2:14" ht="14.25" customHeight="1">
      <c r="B4" s="91" t="s">
        <v>27</v>
      </c>
      <c r="C4" s="123"/>
      <c r="D4" s="123"/>
      <c r="E4" s="123"/>
      <c r="F4" s="123"/>
      <c r="G4" s="123"/>
      <c r="H4" s="123"/>
      <c r="I4" s="112"/>
      <c r="J4" s="112"/>
    </row>
    <row r="5" spans="2:14" ht="14.25" customHeight="1">
      <c r="B5" s="91"/>
      <c r="C5" s="123"/>
      <c r="D5" s="123"/>
      <c r="E5" s="123"/>
      <c r="F5" s="123"/>
      <c r="G5" s="123"/>
      <c r="H5" s="123"/>
      <c r="I5" s="112"/>
      <c r="J5" s="112"/>
    </row>
    <row r="6" spans="2:14" ht="14.25" customHeight="1">
      <c r="C6" s="123"/>
      <c r="D6" s="123"/>
      <c r="E6" s="123"/>
      <c r="F6" s="123"/>
      <c r="G6" s="123"/>
      <c r="H6" s="123"/>
      <c r="I6" s="112"/>
      <c r="J6" s="112"/>
    </row>
    <row r="7" spans="2:14" s="89" customFormat="1" ht="32.25" customHeight="1">
      <c r="B7" s="354" t="s">
        <v>233</v>
      </c>
      <c r="C7" s="354"/>
      <c r="D7" s="354"/>
      <c r="E7" s="354"/>
      <c r="F7" s="354"/>
      <c r="G7" s="354"/>
      <c r="H7" s="354"/>
      <c r="I7" s="184"/>
      <c r="J7" s="114"/>
      <c r="K7" s="114"/>
      <c r="L7" s="114"/>
      <c r="M7" s="114"/>
      <c r="N7" s="114"/>
    </row>
    <row r="8" spans="2:14" s="89" customFormat="1" ht="18" customHeight="1">
      <c r="B8" s="134"/>
      <c r="C8" s="164"/>
      <c r="D8" s="164"/>
      <c r="E8" s="164"/>
      <c r="F8" s="164"/>
      <c r="G8" s="164"/>
      <c r="H8" s="164"/>
      <c r="I8" s="134"/>
      <c r="J8" s="134"/>
      <c r="K8" s="90"/>
      <c r="L8" s="90"/>
      <c r="M8" s="90"/>
    </row>
    <row r="9" spans="2:14" s="96" customFormat="1" ht="52.5" customHeight="1">
      <c r="B9" s="135"/>
      <c r="C9" s="223" t="s">
        <v>236</v>
      </c>
      <c r="D9" s="95"/>
      <c r="E9" s="223" t="s">
        <v>237</v>
      </c>
      <c r="F9" s="113"/>
      <c r="G9" s="203">
        <v>2025</v>
      </c>
      <c r="H9" s="202"/>
      <c r="I9" s="355">
        <v>2026</v>
      </c>
      <c r="J9" s="355"/>
      <c r="K9" s="255"/>
      <c r="L9" s="255"/>
      <c r="M9" s="97"/>
    </row>
    <row r="10" spans="2:14" s="96" customFormat="1" ht="51" customHeight="1">
      <c r="B10" s="165" t="s">
        <v>15</v>
      </c>
      <c r="C10" s="170" t="s">
        <v>11</v>
      </c>
      <c r="D10" s="99"/>
      <c r="E10" s="115" t="s">
        <v>229</v>
      </c>
      <c r="F10" s="99"/>
      <c r="G10" s="170" t="s">
        <v>174</v>
      </c>
      <c r="H10" s="99"/>
      <c r="I10" s="330" t="s">
        <v>222</v>
      </c>
      <c r="J10" s="315"/>
      <c r="K10" s="255"/>
      <c r="L10" s="255"/>
    </row>
    <row r="11" spans="2:14" s="118" customFormat="1" ht="15">
      <c r="B11" s="116"/>
      <c r="C11" s="101" t="s">
        <v>0</v>
      </c>
      <c r="D11" s="102"/>
      <c r="E11" s="101" t="s">
        <v>1</v>
      </c>
      <c r="F11" s="102"/>
      <c r="G11" s="101" t="s">
        <v>4</v>
      </c>
      <c r="H11" s="102"/>
      <c r="I11" s="175" t="s">
        <v>2</v>
      </c>
      <c r="J11" s="175" t="s">
        <v>3</v>
      </c>
      <c r="K11" s="117"/>
    </row>
    <row r="12" spans="2:14" s="118" customFormat="1" ht="14.25" customHeight="1">
      <c r="B12" s="119"/>
      <c r="C12" s="120"/>
      <c r="D12" s="120"/>
      <c r="E12" s="120"/>
      <c r="F12" s="120"/>
      <c r="G12" s="120"/>
      <c r="H12" s="120"/>
      <c r="I12" s="192"/>
      <c r="J12" s="136"/>
      <c r="K12" s="117"/>
    </row>
    <row r="13" spans="2:14" s="118" customFormat="1" ht="42" customHeight="1">
      <c r="B13" s="184" t="s">
        <v>208</v>
      </c>
      <c r="C13" s="173">
        <f>C15+C16+C17+C18+C19+C20+C21+C22+C23</f>
        <v>1214592.7494059599</v>
      </c>
      <c r="D13" s="173"/>
      <c r="E13" s="173">
        <f>E15+E16+E17+E18+E19+E20+E21+E22+E23</f>
        <v>1340606.9555935101</v>
      </c>
      <c r="F13" s="173"/>
      <c r="G13" s="173">
        <f>G15+G16+G17+G18+G19+G20+G21+G22+G23</f>
        <v>1628654.6959784999</v>
      </c>
      <c r="H13" s="173"/>
      <c r="I13" s="173">
        <f>I15+I16+I17+I18+I19+I20+I21+I22+I23</f>
        <v>1685387</v>
      </c>
      <c r="J13" s="173">
        <f>J15+J17+J18+J19+J20+J21+J22+J23</f>
        <v>0</v>
      </c>
      <c r="K13" s="117"/>
    </row>
    <row r="14" spans="2:14" s="118" customFormat="1" ht="13.5" customHeight="1">
      <c r="B14" s="184"/>
      <c r="C14" s="147"/>
      <c r="D14" s="147"/>
      <c r="E14" s="147"/>
      <c r="F14" s="147"/>
      <c r="G14" s="147"/>
      <c r="H14" s="147"/>
      <c r="I14" s="147"/>
      <c r="J14" s="136"/>
      <c r="K14" s="117"/>
    </row>
    <row r="15" spans="2:14" s="89" customFormat="1" ht="19.5" customHeight="1">
      <c r="B15" s="249" t="s">
        <v>151</v>
      </c>
      <c r="C15" s="194">
        <v>1055.89293103</v>
      </c>
      <c r="E15" s="194">
        <v>5.6929310300000004</v>
      </c>
      <c r="F15" s="194"/>
      <c r="G15" s="194">
        <v>1061.58586206</v>
      </c>
      <c r="I15" s="194">
        <v>11</v>
      </c>
      <c r="J15" s="194"/>
      <c r="K15" s="90"/>
    </row>
    <row r="16" spans="2:14" s="89" customFormat="1" ht="19.5" customHeight="1">
      <c r="B16" s="126" t="s">
        <v>200</v>
      </c>
      <c r="C16" s="194">
        <v>59.446646760000007</v>
      </c>
      <c r="D16" s="322"/>
      <c r="E16" s="194">
        <v>4316.5935854600011</v>
      </c>
      <c r="F16" s="194"/>
      <c r="G16" s="194">
        <v>971.82820152000011</v>
      </c>
      <c r="H16" s="322"/>
      <c r="I16" s="194">
        <v>5525</v>
      </c>
      <c r="J16" s="194"/>
      <c r="K16" s="90"/>
    </row>
    <row r="17" spans="2:11" s="89" customFormat="1" ht="27" customHeight="1">
      <c r="B17" s="249" t="s">
        <v>201</v>
      </c>
      <c r="C17" s="194">
        <v>329.53106881000002</v>
      </c>
      <c r="E17" s="194">
        <v>2771.1325008000003</v>
      </c>
      <c r="F17" s="194"/>
      <c r="G17" s="194">
        <v>330.79996371000004</v>
      </c>
      <c r="I17" s="194">
        <v>228</v>
      </c>
      <c r="J17" s="194"/>
      <c r="K17" s="90"/>
    </row>
    <row r="18" spans="2:11" s="89" customFormat="1" ht="19.5" customHeight="1">
      <c r="B18" s="249" t="s">
        <v>202</v>
      </c>
      <c r="C18" s="194">
        <v>42.564999999999998</v>
      </c>
      <c r="E18" s="194">
        <v>64.697860000000006</v>
      </c>
      <c r="F18" s="194"/>
      <c r="G18" s="194">
        <v>33.694964830000004</v>
      </c>
      <c r="I18" s="194">
        <v>0</v>
      </c>
      <c r="J18" s="194"/>
      <c r="K18" s="90"/>
    </row>
    <row r="19" spans="2:11" s="89" customFormat="1" ht="19.5" customHeight="1">
      <c r="B19" s="233" t="s">
        <v>203</v>
      </c>
      <c r="C19" s="194">
        <v>0</v>
      </c>
      <c r="E19" s="194">
        <v>0</v>
      </c>
      <c r="F19" s="194"/>
      <c r="G19" s="194">
        <v>0</v>
      </c>
      <c r="I19" s="194">
        <v>0</v>
      </c>
      <c r="J19" s="194"/>
      <c r="K19" s="90"/>
    </row>
    <row r="20" spans="2:11" s="89" customFormat="1" ht="19.5" customHeight="1">
      <c r="B20" s="233" t="s">
        <v>204</v>
      </c>
      <c r="C20" s="194">
        <v>55.457276479999997</v>
      </c>
      <c r="E20" s="194">
        <v>37.400612960000004</v>
      </c>
      <c r="F20" s="194"/>
      <c r="G20" s="194">
        <v>83.504740119999994</v>
      </c>
      <c r="I20" s="194">
        <v>63</v>
      </c>
      <c r="J20" s="194"/>
      <c r="K20" s="90"/>
    </row>
    <row r="21" spans="2:11" s="89" customFormat="1" ht="19.5" customHeight="1">
      <c r="B21" s="233" t="s">
        <v>205</v>
      </c>
      <c r="C21" s="194">
        <v>19913.398000000001</v>
      </c>
      <c r="E21" s="194">
        <v>18013.219710000001</v>
      </c>
      <c r="F21" s="194"/>
      <c r="G21" s="194">
        <v>23825.339</v>
      </c>
      <c r="I21" s="194">
        <v>23875</v>
      </c>
      <c r="J21" s="194"/>
      <c r="K21" s="90"/>
    </row>
    <row r="22" spans="2:11" s="89" customFormat="1" ht="19.5" customHeight="1">
      <c r="B22" s="233" t="s">
        <v>206</v>
      </c>
      <c r="C22" s="194">
        <v>1192144.4753089999</v>
      </c>
      <c r="E22" s="194">
        <v>1314728.3579248702</v>
      </c>
      <c r="F22" s="194"/>
      <c r="G22" s="194">
        <v>1601133.622429</v>
      </c>
      <c r="I22" s="194">
        <v>1654726</v>
      </c>
      <c r="J22" s="194"/>
      <c r="K22" s="90"/>
    </row>
    <row r="23" spans="2:11" s="89" customFormat="1" ht="19.5" customHeight="1">
      <c r="B23" s="249" t="s">
        <v>207</v>
      </c>
      <c r="C23" s="194">
        <v>991.98317388000009</v>
      </c>
      <c r="E23" s="194">
        <v>669.86046838999994</v>
      </c>
      <c r="F23" s="194"/>
      <c r="G23" s="194">
        <v>1214.32081726</v>
      </c>
      <c r="I23" s="194">
        <v>959</v>
      </c>
      <c r="J23" s="194"/>
      <c r="K23" s="90"/>
    </row>
    <row r="24" spans="2:11" s="89" customFormat="1" ht="9.75" customHeight="1">
      <c r="B24" s="234"/>
      <c r="C24" s="173"/>
      <c r="D24" s="173"/>
      <c r="E24" s="173"/>
      <c r="F24" s="173"/>
      <c r="G24" s="173"/>
      <c r="H24" s="173"/>
      <c r="I24" s="173"/>
      <c r="J24" s="106"/>
      <c r="K24" s="90"/>
    </row>
    <row r="25" spans="2:11" s="89" customFormat="1" ht="42" customHeight="1">
      <c r="B25" s="104" t="s">
        <v>173</v>
      </c>
      <c r="C25" s="127">
        <f>C26+C27+C28+C29+C30+C31+C32</f>
        <v>1216228.9798378502</v>
      </c>
      <c r="D25" s="127"/>
      <c r="E25" s="127">
        <f>E26+E27+E28+E29+E30+E31+E32</f>
        <v>1342940.5559549502</v>
      </c>
      <c r="F25" s="127"/>
      <c r="G25" s="127">
        <f>G26+G27+G28+G29+G30+G31+G32</f>
        <v>1627251.7735823202</v>
      </c>
      <c r="H25" s="127"/>
      <c r="I25" s="173">
        <f>I26+I27+I28+I29+I30+I31+I32</f>
        <v>1698031.5279999999</v>
      </c>
      <c r="J25" s="127">
        <f>J26+J27+J28+J29+J30+J31+J32</f>
        <v>0</v>
      </c>
      <c r="K25" s="90"/>
    </row>
    <row r="26" spans="2:11" s="96" customFormat="1" ht="20.25" customHeight="1">
      <c r="B26" s="126" t="s">
        <v>167</v>
      </c>
      <c r="C26" s="128">
        <v>1823.95901566</v>
      </c>
      <c r="D26" s="128"/>
      <c r="E26" s="128">
        <v>5851.9125071400003</v>
      </c>
      <c r="F26" s="128"/>
      <c r="G26" s="3">
        <v>3818.9451458699996</v>
      </c>
      <c r="H26" s="128"/>
      <c r="I26" s="147">
        <v>12079.352000000001</v>
      </c>
      <c r="J26" s="310"/>
      <c r="K26" s="97"/>
    </row>
    <row r="27" spans="2:11" s="124" customFormat="1" ht="21" customHeight="1">
      <c r="B27" s="126" t="s">
        <v>168</v>
      </c>
      <c r="C27" s="128">
        <v>131.24735712999998</v>
      </c>
      <c r="D27" s="128"/>
      <c r="E27" s="128">
        <v>1718.7454103500002</v>
      </c>
      <c r="F27" s="128"/>
      <c r="G27" s="3">
        <v>156.95964837</v>
      </c>
      <c r="H27" s="128"/>
      <c r="I27" s="147">
        <v>1587.0840000000001</v>
      </c>
      <c r="J27" s="194"/>
      <c r="K27" s="125"/>
    </row>
    <row r="28" spans="2:11" s="124" customFormat="1" ht="21" customHeight="1">
      <c r="B28" s="126" t="s">
        <v>169</v>
      </c>
      <c r="C28" s="128">
        <v>10.067018780000001</v>
      </c>
      <c r="D28" s="128"/>
      <c r="E28" s="128">
        <v>15.14208337</v>
      </c>
      <c r="F28" s="128"/>
      <c r="G28" s="3">
        <v>33.35496483</v>
      </c>
      <c r="H28" s="128"/>
      <c r="I28" s="147">
        <v>0</v>
      </c>
      <c r="J28" s="194"/>
      <c r="K28" s="125"/>
    </row>
    <row r="29" spans="2:11" s="124" customFormat="1" ht="21" customHeight="1">
      <c r="B29" s="126" t="s">
        <v>170</v>
      </c>
      <c r="C29" s="128">
        <v>0</v>
      </c>
      <c r="D29" s="128"/>
      <c r="E29" s="128">
        <v>0</v>
      </c>
      <c r="F29" s="128"/>
      <c r="G29" s="3">
        <v>0</v>
      </c>
      <c r="H29" s="128"/>
      <c r="I29" s="147">
        <v>0</v>
      </c>
      <c r="J29" s="194"/>
      <c r="K29" s="125"/>
    </row>
    <row r="30" spans="2:11" s="124" customFormat="1" ht="21" customHeight="1">
      <c r="B30" s="126" t="s">
        <v>171</v>
      </c>
      <c r="C30" s="128">
        <v>16326.0971852</v>
      </c>
      <c r="D30" s="128"/>
      <c r="E30" s="128">
        <v>17818.237077999998</v>
      </c>
      <c r="F30" s="128"/>
      <c r="G30" s="3">
        <v>20349.807185199999</v>
      </c>
      <c r="H30" s="128"/>
      <c r="I30" s="147">
        <v>24909.728999999999</v>
      </c>
      <c r="J30" s="194"/>
      <c r="K30" s="125"/>
    </row>
    <row r="31" spans="2:11" s="124" customFormat="1" ht="21" customHeight="1">
      <c r="B31" s="126" t="s">
        <v>172</v>
      </c>
      <c r="C31" s="128">
        <v>1197351.2745280501</v>
      </c>
      <c r="D31" s="128"/>
      <c r="E31" s="128">
        <v>1317244.0996165602</v>
      </c>
      <c r="F31" s="128"/>
      <c r="G31" s="3">
        <v>1602255.1263269102</v>
      </c>
      <c r="H31" s="128"/>
      <c r="I31" s="147">
        <v>1659113.7009999999</v>
      </c>
      <c r="J31" s="194"/>
      <c r="K31" s="125"/>
    </row>
    <row r="32" spans="2:11" s="124" customFormat="1" ht="21" customHeight="1">
      <c r="B32" s="126" t="s">
        <v>175</v>
      </c>
      <c r="C32" s="128">
        <v>586.33473302999994</v>
      </c>
      <c r="D32" s="128"/>
      <c r="E32" s="128">
        <v>292.41925952999998</v>
      </c>
      <c r="F32" s="128"/>
      <c r="G32" s="3">
        <v>637.58031113999994</v>
      </c>
      <c r="H32" s="128"/>
      <c r="I32" s="147">
        <v>341.66199999999998</v>
      </c>
      <c r="J32" s="194"/>
      <c r="K32" s="125"/>
    </row>
    <row r="33" spans="2:13" s="124" customFormat="1" ht="18.75" customHeight="1">
      <c r="B33" s="185"/>
      <c r="C33" s="128"/>
      <c r="D33" s="128"/>
      <c r="E33" s="128"/>
      <c r="F33" s="128"/>
      <c r="G33" s="3"/>
      <c r="H33" s="128"/>
      <c r="I33" s="147"/>
      <c r="J33" s="128"/>
      <c r="K33" s="125"/>
    </row>
    <row r="34" spans="2:13" s="89" customFormat="1" ht="20.25" customHeight="1">
      <c r="B34" s="251"/>
      <c r="C34" s="252"/>
      <c r="D34" s="252"/>
      <c r="E34" s="252"/>
      <c r="F34" s="252"/>
      <c r="G34" s="252"/>
      <c r="H34" s="252"/>
      <c r="I34" s="253"/>
      <c r="J34" s="253"/>
      <c r="K34" s="90"/>
    </row>
    <row r="35" spans="2:13" s="96" customFormat="1" hidden="1">
      <c r="B35" s="232"/>
      <c r="C35" s="235"/>
      <c r="D35" s="235"/>
      <c r="E35" s="235"/>
      <c r="F35" s="235"/>
      <c r="G35" s="235"/>
      <c r="H35" s="235"/>
      <c r="I35" s="180"/>
      <c r="J35" s="105"/>
      <c r="K35" s="97"/>
    </row>
    <row r="36" spans="2:13" s="228" customFormat="1" ht="15" hidden="1">
      <c r="B36" s="240" t="s">
        <v>84</v>
      </c>
      <c r="C36" s="141"/>
      <c r="D36" s="141"/>
      <c r="E36" s="141"/>
      <c r="F36" s="141"/>
      <c r="G36" s="141"/>
      <c r="H36" s="141"/>
      <c r="I36" s="232"/>
      <c r="J36" s="110"/>
      <c r="K36" s="229"/>
    </row>
    <row r="37" spans="2:13" s="228" customFormat="1" ht="28.5" hidden="1" customHeight="1">
      <c r="B37" s="233" t="s">
        <v>145</v>
      </c>
      <c r="C37" s="129"/>
      <c r="D37" s="129"/>
      <c r="E37" s="129"/>
      <c r="F37" s="129"/>
      <c r="G37" s="129"/>
      <c r="H37" s="129"/>
      <c r="I37" s="129"/>
      <c r="J37" s="110"/>
      <c r="K37" s="229"/>
    </row>
    <row r="38" spans="2:13" s="224" customFormat="1" hidden="1">
      <c r="B38" s="227"/>
      <c r="C38" s="226"/>
      <c r="D38" s="226"/>
      <c r="E38" s="226"/>
      <c r="F38" s="226"/>
      <c r="G38" s="226"/>
      <c r="H38" s="226"/>
      <c r="I38" s="226"/>
      <c r="J38" s="109"/>
      <c r="K38" s="225"/>
      <c r="L38" s="225"/>
      <c r="M38" s="225"/>
    </row>
    <row r="39" spans="2:13" s="89" customFormat="1" ht="16.5" customHeight="1">
      <c r="B39" s="186"/>
      <c r="C39" s="147"/>
      <c r="D39" s="147"/>
      <c r="E39" s="147"/>
      <c r="F39" s="147"/>
      <c r="G39" s="147"/>
      <c r="H39" s="147"/>
      <c r="I39" s="137"/>
      <c r="J39" s="107"/>
      <c r="K39" s="90"/>
      <c r="L39" s="90"/>
      <c r="M39" s="90"/>
    </row>
    <row r="40" spans="2:13" s="89" customFormat="1" ht="41.25" customHeight="1">
      <c r="B40" s="352" t="s">
        <v>226</v>
      </c>
      <c r="C40" s="352"/>
      <c r="D40" s="352"/>
      <c r="E40" s="352"/>
      <c r="F40" s="352"/>
      <c r="G40" s="352"/>
      <c r="H40" s="352"/>
      <c r="I40" s="352"/>
      <c r="J40" s="352"/>
      <c r="K40" s="90"/>
      <c r="L40" s="90"/>
      <c r="M40" s="90"/>
    </row>
    <row r="41" spans="2:13" ht="41.25" customHeight="1">
      <c r="B41" s="356" t="s">
        <v>215</v>
      </c>
      <c r="C41" s="356"/>
      <c r="D41" s="356"/>
      <c r="E41" s="356"/>
      <c r="F41" s="356"/>
      <c r="G41" s="356"/>
      <c r="H41" s="356"/>
      <c r="I41" s="356"/>
      <c r="J41" s="356"/>
    </row>
    <row r="42" spans="2:13" s="245" customFormat="1">
      <c r="B42" s="242"/>
      <c r="C42" s="243"/>
      <c r="D42" s="243"/>
      <c r="E42" s="243"/>
      <c r="F42" s="243"/>
      <c r="G42" s="243"/>
      <c r="H42" s="243"/>
      <c r="I42" s="244"/>
      <c r="J42" s="244"/>
    </row>
    <row r="43" spans="2:13">
      <c r="B43" s="237"/>
      <c r="G43" s="131"/>
    </row>
    <row r="44" spans="2:13">
      <c r="C44" s="131"/>
      <c r="D44" s="131"/>
      <c r="E44" s="131"/>
      <c r="F44" s="131"/>
      <c r="G44" s="131"/>
      <c r="H44" s="131"/>
      <c r="I44" s="131"/>
      <c r="J44" s="131"/>
    </row>
    <row r="45" spans="2:13">
      <c r="C45" s="131"/>
      <c r="D45" s="131"/>
      <c r="E45" s="131"/>
      <c r="F45" s="131"/>
      <c r="G45" s="131"/>
      <c r="H45" s="131"/>
      <c r="I45" s="131"/>
      <c r="J45" s="131"/>
    </row>
    <row r="49" spans="2:10">
      <c r="B49" s="2"/>
      <c r="C49" s="132"/>
      <c r="D49" s="132"/>
      <c r="E49" s="132"/>
      <c r="F49" s="132"/>
      <c r="G49" s="132"/>
      <c r="H49" s="132"/>
      <c r="I49" s="122"/>
      <c r="J49" s="122"/>
    </row>
  </sheetData>
  <mergeCells count="4">
    <mergeCell ref="B7:H7"/>
    <mergeCell ref="I9:J9"/>
    <mergeCell ref="B41:J41"/>
    <mergeCell ref="B40:J40"/>
  </mergeCells>
  <printOptions horizontalCentered="1"/>
  <pageMargins left="0.19685039370078741" right="0.19685039370078741" top="0.39370078740157483" bottom="0.19685039370078741" header="0" footer="0"/>
  <pageSetup paperSize="9" scale="71" orientation="portrait" r:id="rId1"/>
  <headerFooter alignWithMargins="0"/>
  <ignoredErrors>
    <ignoredError sqref="C11:H11 I11:J1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pageSetUpPr fitToPage="1"/>
  </sheetPr>
  <dimension ref="A1:T78"/>
  <sheetViews>
    <sheetView showGridLines="0" view="pageBreakPreview" zoomScaleNormal="100" zoomScaleSheetLayoutView="100" workbookViewId="0">
      <pane xSplit="1" ySplit="12" topLeftCell="B13" activePane="bottomRight" state="frozen"/>
      <selection pane="topRight" activeCell="B1" sqref="B1"/>
      <selection pane="bottomLeft" activeCell="A13" sqref="A13"/>
      <selection pane="bottomRight" activeCell="T20" sqref="T20"/>
    </sheetView>
  </sheetViews>
  <sheetFormatPr baseColWidth="10" defaultColWidth="9.1640625" defaultRowHeight="13"/>
  <cols>
    <col min="1" max="1" width="2.5" style="6" hidden="1" customWidth="1"/>
    <col min="2" max="2" width="7.5" style="43" customWidth="1"/>
    <col min="3" max="3" width="4.1640625" style="43" customWidth="1"/>
    <col min="4" max="4" width="51.83203125" style="27" customWidth="1"/>
    <col min="5" max="5" width="13.6640625" style="27" customWidth="1"/>
    <col min="6" max="6" width="2.33203125" style="27" customWidth="1"/>
    <col min="7" max="7" width="15" style="42" customWidth="1"/>
    <col min="8" max="8" width="16.33203125" style="42" customWidth="1"/>
    <col min="9" max="9" width="8.5" style="42" bestFit="1" customWidth="1"/>
    <col min="10" max="11" width="10.33203125" style="161" hidden="1" customWidth="1"/>
    <col min="12" max="12" width="4.1640625" style="42" customWidth="1"/>
    <col min="13" max="13" width="9" style="42" customWidth="1"/>
    <col min="14" max="14" width="1.83203125" style="42" customWidth="1"/>
    <col min="15" max="15" width="16.33203125" style="42" customWidth="1"/>
    <col min="16" max="16" width="12.33203125" style="6" hidden="1" customWidth="1"/>
    <col min="17" max="17" width="4.5" style="6" hidden="1" customWidth="1"/>
    <col min="18" max="18" width="7.5" style="292" hidden="1" customWidth="1"/>
    <col min="19" max="19" width="13.33203125" style="6" customWidth="1"/>
    <col min="20" max="20" width="16" style="6" customWidth="1"/>
    <col min="21" max="16384" width="9.1640625" style="6"/>
  </cols>
  <sheetData>
    <row r="1" spans="1:19">
      <c r="B1" s="27"/>
      <c r="C1" s="4"/>
      <c r="D1" s="5"/>
      <c r="E1" s="5"/>
      <c r="F1" s="5"/>
      <c r="G1" s="204"/>
      <c r="H1" s="204"/>
      <c r="I1" s="204"/>
      <c r="J1" s="155"/>
      <c r="K1" s="155"/>
      <c r="L1" s="204"/>
      <c r="M1" s="204"/>
      <c r="N1" s="204"/>
      <c r="O1" s="204"/>
      <c r="R1" s="288"/>
    </row>
    <row r="2" spans="1:19">
      <c r="B2" s="5" t="s">
        <v>10</v>
      </c>
      <c r="C2" s="4"/>
      <c r="D2" s="5"/>
      <c r="E2" s="5"/>
      <c r="F2" s="5"/>
      <c r="G2" s="204"/>
      <c r="H2" s="204"/>
      <c r="I2" s="204"/>
      <c r="J2" s="155"/>
      <c r="K2" s="155"/>
      <c r="L2" s="204"/>
      <c r="M2" s="204"/>
      <c r="N2" s="204"/>
      <c r="O2" s="204"/>
      <c r="R2" s="5" t="s">
        <v>10</v>
      </c>
    </row>
    <row r="3" spans="1:19">
      <c r="B3" s="5" t="s">
        <v>198</v>
      </c>
      <c r="C3" s="4"/>
      <c r="D3" s="5"/>
      <c r="E3" s="5"/>
      <c r="F3" s="5"/>
      <c r="G3" s="204"/>
      <c r="H3" s="204"/>
      <c r="I3" s="204"/>
      <c r="J3" s="155"/>
      <c r="K3" s="155"/>
      <c r="L3" s="204"/>
      <c r="M3" s="204"/>
      <c r="N3" s="204"/>
      <c r="O3" s="204"/>
      <c r="R3" s="5" t="s">
        <v>17</v>
      </c>
    </row>
    <row r="4" spans="1:19">
      <c r="B4" s="5" t="s">
        <v>27</v>
      </c>
      <c r="C4" s="4"/>
      <c r="D4" s="5"/>
      <c r="E4" s="5"/>
      <c r="F4" s="5"/>
      <c r="G4" s="204"/>
      <c r="H4" s="204"/>
      <c r="I4" s="204"/>
      <c r="J4" s="155"/>
      <c r="K4" s="155"/>
      <c r="L4" s="204"/>
      <c r="M4" s="204"/>
      <c r="N4" s="204"/>
      <c r="O4" s="204"/>
      <c r="R4" s="5" t="s">
        <v>24</v>
      </c>
    </row>
    <row r="5" spans="1:19">
      <c r="B5" s="5"/>
      <c r="C5" s="4"/>
      <c r="D5" s="5"/>
      <c r="E5" s="5"/>
      <c r="F5" s="5"/>
      <c r="G5" s="204"/>
      <c r="H5" s="204"/>
      <c r="I5" s="204"/>
      <c r="J5" s="155"/>
      <c r="K5" s="155"/>
      <c r="L5" s="204"/>
      <c r="M5" s="204"/>
      <c r="N5" s="204"/>
      <c r="O5" s="204"/>
      <c r="R5" s="289"/>
    </row>
    <row r="6" spans="1:19">
      <c r="B6" s="4"/>
      <c r="C6" s="4"/>
      <c r="D6" s="5"/>
      <c r="E6" s="5"/>
      <c r="F6" s="5"/>
      <c r="G6" s="204"/>
      <c r="H6" s="204"/>
      <c r="I6" s="204"/>
      <c r="J6" s="155"/>
      <c r="K6" s="155"/>
      <c r="L6" s="204"/>
      <c r="M6" s="204"/>
      <c r="N6" s="204"/>
      <c r="O6" s="204"/>
      <c r="R6" s="290"/>
    </row>
    <row r="7" spans="1:19" ht="12.75" customHeight="1">
      <c r="B7" s="360" t="s">
        <v>234</v>
      </c>
      <c r="C7" s="360"/>
      <c r="D7" s="360"/>
      <c r="E7" s="360"/>
      <c r="F7" s="360"/>
      <c r="G7" s="360"/>
      <c r="H7" s="360"/>
      <c r="I7" s="360"/>
      <c r="J7" s="360"/>
      <c r="K7" s="360"/>
      <c r="L7" s="360"/>
      <c r="M7" s="360"/>
      <c r="N7" s="360"/>
      <c r="O7" s="360"/>
      <c r="P7" s="5"/>
      <c r="R7" s="204" t="s">
        <v>240</v>
      </c>
      <c r="S7" s="5"/>
    </row>
    <row r="8" spans="1:19">
      <c r="B8" s="7"/>
      <c r="C8" s="7"/>
      <c r="D8" s="8"/>
      <c r="E8" s="8"/>
      <c r="F8" s="8"/>
      <c r="G8" s="9"/>
      <c r="H8" s="9"/>
      <c r="I8" s="9"/>
      <c r="J8" s="156"/>
      <c r="K8" s="156"/>
      <c r="L8" s="9"/>
      <c r="M8" s="9"/>
      <c r="N8" s="9"/>
      <c r="O8" s="9"/>
      <c r="P8" s="166"/>
      <c r="R8" s="328"/>
    </row>
    <row r="9" spans="1:19" ht="47.25" customHeight="1">
      <c r="B9" s="10"/>
      <c r="C9" s="11"/>
      <c r="D9" s="12"/>
      <c r="E9" s="223" t="s">
        <v>238</v>
      </c>
      <c r="F9" s="145"/>
      <c r="G9" s="361" t="s">
        <v>237</v>
      </c>
      <c r="H9" s="361"/>
      <c r="I9" s="361"/>
      <c r="J9" s="361"/>
      <c r="K9" s="361"/>
      <c r="L9" s="153"/>
      <c r="M9" s="206">
        <v>2025</v>
      </c>
      <c r="N9" s="146"/>
      <c r="O9" s="366">
        <v>2026</v>
      </c>
      <c r="P9" s="366"/>
      <c r="Q9" s="364"/>
      <c r="R9" s="365"/>
    </row>
    <row r="10" spans="1:19" s="13" customFormat="1" ht="58.5" customHeight="1">
      <c r="B10" s="362" t="s">
        <v>15</v>
      </c>
      <c r="C10" s="362"/>
      <c r="D10" s="362"/>
      <c r="E10" s="168" t="s">
        <v>11</v>
      </c>
      <c r="F10" s="143"/>
      <c r="G10" s="144" t="s">
        <v>11</v>
      </c>
      <c r="H10" s="171" t="s">
        <v>220</v>
      </c>
      <c r="I10" s="171" t="s">
        <v>14</v>
      </c>
      <c r="J10" s="178"/>
      <c r="K10" s="171"/>
      <c r="L10" s="171"/>
      <c r="M10" s="171" t="s">
        <v>26</v>
      </c>
      <c r="N10" s="171"/>
      <c r="O10" s="178" t="s">
        <v>221</v>
      </c>
      <c r="P10" s="316"/>
      <c r="Q10" s="331"/>
      <c r="R10" s="340" t="s">
        <v>15</v>
      </c>
    </row>
    <row r="11" spans="1:19" ht="20.25" customHeight="1">
      <c r="B11" s="14"/>
      <c r="C11" s="15"/>
      <c r="D11" s="16"/>
      <c r="E11" s="56" t="s">
        <v>0</v>
      </c>
      <c r="F11" s="215"/>
      <c r="G11" s="284" t="s">
        <v>1</v>
      </c>
      <c r="H11" s="285" t="s">
        <v>4</v>
      </c>
      <c r="I11" s="285" t="s">
        <v>7</v>
      </c>
      <c r="J11" s="285"/>
      <c r="K11" s="285"/>
      <c r="L11" s="195"/>
      <c r="M11" s="286" t="s">
        <v>3</v>
      </c>
      <c r="N11" s="319"/>
      <c r="O11" s="285" t="s">
        <v>6</v>
      </c>
      <c r="P11" s="285" t="s">
        <v>166</v>
      </c>
      <c r="Q11" s="332"/>
      <c r="R11" s="333"/>
    </row>
    <row r="12" spans="1:19" hidden="1">
      <c r="B12" s="18"/>
      <c r="C12" s="18"/>
      <c r="D12" s="7"/>
      <c r="E12" s="7"/>
      <c r="F12" s="7"/>
      <c r="G12" s="17"/>
      <c r="H12" s="150"/>
      <c r="I12" s="150"/>
      <c r="J12" s="150"/>
      <c r="K12" s="150"/>
      <c r="L12" s="150"/>
      <c r="M12" s="150"/>
      <c r="N12" s="150"/>
      <c r="O12" s="150"/>
      <c r="R12" s="291"/>
    </row>
    <row r="13" spans="1:19" ht="33" customHeight="1">
      <c r="A13" s="239"/>
      <c r="B13" s="4" t="s">
        <v>127</v>
      </c>
      <c r="C13" s="4"/>
      <c r="D13" s="18"/>
      <c r="E13" s="148">
        <f>E15-E51</f>
        <v>54661.280163000003</v>
      </c>
      <c r="F13" s="279"/>
      <c r="G13" s="148">
        <f>G15-G51</f>
        <v>57810.54737647</v>
      </c>
      <c r="H13" s="148">
        <f>H15-H51</f>
        <v>55309.316826224698</v>
      </c>
      <c r="I13" s="148">
        <f>G13-H13</f>
        <v>2501.2305502453019</v>
      </c>
      <c r="J13" s="148"/>
      <c r="K13" s="148"/>
      <c r="L13" s="148"/>
      <c r="M13" s="148">
        <f>M15-M51</f>
        <v>77065.016342069997</v>
      </c>
      <c r="N13" s="148"/>
      <c r="O13" s="148">
        <f>O15-O51</f>
        <v>80248.27173033556</v>
      </c>
      <c r="P13" s="148">
        <f>P15-P51</f>
        <v>0</v>
      </c>
    </row>
    <row r="14" spans="1:19" ht="14">
      <c r="A14" s="239"/>
      <c r="B14" s="6"/>
      <c r="C14" s="18"/>
      <c r="D14" s="18"/>
      <c r="E14" s="149"/>
      <c r="F14" s="279"/>
      <c r="G14" s="149"/>
      <c r="H14" s="149"/>
      <c r="I14" s="149"/>
      <c r="J14" s="149"/>
      <c r="K14" s="149"/>
      <c r="L14" s="149"/>
      <c r="M14" s="149"/>
      <c r="N14" s="149"/>
      <c r="O14" s="149"/>
      <c r="P14" s="149"/>
      <c r="R14" s="293"/>
    </row>
    <row r="15" spans="1:19" ht="15" customHeight="1">
      <c r="A15" s="239"/>
      <c r="B15" s="19" t="s">
        <v>128</v>
      </c>
      <c r="C15" s="19"/>
      <c r="D15" s="20"/>
      <c r="E15" s="151">
        <f>E17+E44+E45+E46+E47+E49+E50</f>
        <v>61370.097518590002</v>
      </c>
      <c r="F15" s="280"/>
      <c r="G15" s="151">
        <f>G17+G44+G45+G46+G47+G49+G50</f>
        <v>64537.290918600003</v>
      </c>
      <c r="H15" s="151">
        <f>H17+H44+H45+H46+H47+H49+H50</f>
        <v>61515.798375947779</v>
      </c>
      <c r="I15" s="151">
        <f t="shared" ref="I15:I38" si="0">G15-H15</f>
        <v>3021.4925426522241</v>
      </c>
      <c r="J15" s="151"/>
      <c r="K15" s="148"/>
      <c r="L15" s="151"/>
      <c r="M15" s="151">
        <f>M17+M44+M45+M46+M47+M49+M50</f>
        <v>85484.312231160002</v>
      </c>
      <c r="N15" s="151"/>
      <c r="O15" s="151">
        <f>O17+O44+O45+O46+O47+O49+O50</f>
        <v>88286.490391561281</v>
      </c>
      <c r="P15" s="151">
        <f>P17+P44+P45+P46+P47+P49+P50</f>
        <v>0</v>
      </c>
      <c r="R15" s="294" t="s">
        <v>152</v>
      </c>
    </row>
    <row r="16" spans="1:19" ht="14">
      <c r="A16" s="239"/>
      <c r="B16" s="21"/>
      <c r="C16" s="21"/>
      <c r="D16" s="22"/>
      <c r="E16" s="148"/>
      <c r="F16" s="281"/>
      <c r="G16" s="148"/>
      <c r="H16" s="148"/>
      <c r="I16" s="148"/>
      <c r="J16" s="148"/>
      <c r="K16" s="148"/>
      <c r="L16" s="148"/>
      <c r="M16" s="148"/>
      <c r="N16" s="148"/>
      <c r="O16" s="148"/>
      <c r="P16" s="148"/>
      <c r="R16" s="295"/>
    </row>
    <row r="17" spans="1:20" s="23" customFormat="1" ht="15" customHeight="1">
      <c r="A17" s="239"/>
      <c r="B17" s="4" t="s">
        <v>126</v>
      </c>
      <c r="C17" s="4"/>
      <c r="D17" s="4"/>
      <c r="E17" s="151">
        <f>E18+E33+E34+E36+E37+E41+E42</f>
        <v>52721.978969569995</v>
      </c>
      <c r="F17" s="282"/>
      <c r="G17" s="151">
        <f>G18+G33+G34+G36+G37+G41+G42</f>
        <v>55966.733178540002</v>
      </c>
      <c r="H17" s="151">
        <f>H18+H33+H34+H36+H37+H41+H42</f>
        <v>54099.312187540345</v>
      </c>
      <c r="I17" s="151">
        <f t="shared" si="0"/>
        <v>1867.4209909996571</v>
      </c>
      <c r="J17" s="151"/>
      <c r="K17" s="148"/>
      <c r="L17" s="151"/>
      <c r="M17" s="151">
        <f>M18+M33+M34+M36+M37+M41+M42</f>
        <v>71908.632141059992</v>
      </c>
      <c r="N17" s="151"/>
      <c r="O17" s="151">
        <f>O18+O33+O34+O36+O37+O41+O42</f>
        <v>73476.83442961947</v>
      </c>
      <c r="P17" s="151">
        <f>P18+P33+P34+P36+P37+P41+P42</f>
        <v>0</v>
      </c>
      <c r="R17" s="290" t="s">
        <v>56</v>
      </c>
      <c r="S17" s="329"/>
      <c r="T17" s="327"/>
    </row>
    <row r="18" spans="1:20" s="23" customFormat="1" ht="24.75" customHeight="1">
      <c r="A18" s="239"/>
      <c r="B18" s="24" t="s">
        <v>125</v>
      </c>
      <c r="C18" s="4" t="s">
        <v>124</v>
      </c>
      <c r="D18" s="4"/>
      <c r="E18" s="151">
        <f>E19+E23+E27+E28+E29+E30+E32</f>
        <v>29037.989423789993</v>
      </c>
      <c r="F18" s="282"/>
      <c r="G18" s="151">
        <f>G19+G23+G27+G28+G29+G30+G32</f>
        <v>31542.611079080005</v>
      </c>
      <c r="H18" s="151">
        <f>H19+H23+H27+H28+H29+H30+H32</f>
        <v>30357.893910344072</v>
      </c>
      <c r="I18" s="151">
        <f t="shared" si="0"/>
        <v>1184.7171687359332</v>
      </c>
      <c r="J18" s="151"/>
      <c r="K18" s="148"/>
      <c r="L18" s="151"/>
      <c r="M18" s="151">
        <f>M19+M23+M27+M28+M29+M30+M32</f>
        <v>39480.060771910008</v>
      </c>
      <c r="N18" s="151"/>
      <c r="O18" s="151">
        <f>O19+O23+O27+O28+O29+O30+O32</f>
        <v>40939.814187099786</v>
      </c>
      <c r="P18" s="151">
        <f>P19+P23+P27+P28+P29+P30+P32</f>
        <v>0</v>
      </c>
      <c r="R18" s="296" t="s">
        <v>125</v>
      </c>
      <c r="S18" s="323"/>
    </row>
    <row r="19" spans="1:20" s="23" customFormat="1" ht="24.75" customHeight="1">
      <c r="A19" s="239"/>
      <c r="B19" s="24">
        <v>1</v>
      </c>
      <c r="C19" s="4" t="s">
        <v>123</v>
      </c>
      <c r="D19" s="4"/>
      <c r="E19" s="151">
        <f>E20+E21+E22</f>
        <v>20378.164576669995</v>
      </c>
      <c r="F19" s="282"/>
      <c r="G19" s="151">
        <f>G20+G21+G22</f>
        <v>23062.162174190005</v>
      </c>
      <c r="H19" s="151">
        <f>H20+H21+H22</f>
        <v>21663.564235946018</v>
      </c>
      <c r="I19" s="151">
        <f t="shared" si="0"/>
        <v>1398.5979382439873</v>
      </c>
      <c r="J19" s="151"/>
      <c r="K19" s="148"/>
      <c r="L19" s="207"/>
      <c r="M19" s="151">
        <f>M20+M21+M22</f>
        <v>27774.711894520002</v>
      </c>
      <c r="N19" s="151"/>
      <c r="O19" s="151">
        <f>O20+O21+O22</f>
        <v>29306.541235578916</v>
      </c>
      <c r="P19" s="151">
        <f>P20+P21+P22</f>
        <v>0</v>
      </c>
      <c r="R19" s="296">
        <v>1</v>
      </c>
    </row>
    <row r="20" spans="1:20" ht="16.5" customHeight="1">
      <c r="A20" s="239"/>
      <c r="B20" s="25" t="s">
        <v>122</v>
      </c>
      <c r="C20" s="26" t="s">
        <v>121</v>
      </c>
      <c r="D20" s="26"/>
      <c r="E20" s="152">
        <v>1481.4994035899999</v>
      </c>
      <c r="F20" s="152"/>
      <c r="G20" s="152">
        <v>1696.02972219</v>
      </c>
      <c r="H20" s="152">
        <v>1507.0246401635509</v>
      </c>
      <c r="I20" s="152">
        <f t="shared" si="0"/>
        <v>189.00508202644914</v>
      </c>
      <c r="J20" s="152"/>
      <c r="K20" s="152"/>
      <c r="L20" s="152"/>
      <c r="M20" s="152">
        <v>2044.8109019499998</v>
      </c>
      <c r="N20" s="152"/>
      <c r="O20" s="152">
        <v>2123.5205057220483</v>
      </c>
      <c r="P20" s="152"/>
      <c r="R20" s="297" t="s">
        <v>122</v>
      </c>
    </row>
    <row r="21" spans="1:20" ht="16.5" customHeight="1">
      <c r="A21" s="239"/>
      <c r="B21" s="25" t="s">
        <v>120</v>
      </c>
      <c r="C21" s="26" t="s">
        <v>119</v>
      </c>
      <c r="D21" s="26"/>
      <c r="E21" s="152">
        <v>452.84130205999986</v>
      </c>
      <c r="F21" s="152"/>
      <c r="G21" s="152">
        <v>457.64242937</v>
      </c>
      <c r="H21" s="152">
        <v>452.84130205999992</v>
      </c>
      <c r="I21" s="152">
        <f t="shared" ref="I21:I22" si="1">G21-H21</f>
        <v>4.8011273100000835</v>
      </c>
      <c r="J21" s="152"/>
      <c r="K21" s="152"/>
      <c r="L21" s="152"/>
      <c r="M21" s="152">
        <v>607.69892063999998</v>
      </c>
      <c r="N21" s="152"/>
      <c r="O21" s="152">
        <v>598.8737302799999</v>
      </c>
      <c r="P21" s="152"/>
      <c r="R21" s="297" t="s">
        <v>120</v>
      </c>
    </row>
    <row r="22" spans="1:20" ht="16.5" customHeight="1">
      <c r="A22" s="239"/>
      <c r="B22" s="25" t="s">
        <v>118</v>
      </c>
      <c r="C22" s="26" t="s">
        <v>117</v>
      </c>
      <c r="D22" s="26"/>
      <c r="E22" s="152">
        <v>18443.823871019995</v>
      </c>
      <c r="F22" s="152"/>
      <c r="G22" s="152">
        <v>20908.490022630005</v>
      </c>
      <c r="H22" s="152">
        <v>19703.698293722467</v>
      </c>
      <c r="I22" s="152">
        <f t="shared" si="1"/>
        <v>1204.7917289075376</v>
      </c>
      <c r="J22" s="152"/>
      <c r="K22" s="152"/>
      <c r="L22" s="152"/>
      <c r="M22" s="152">
        <v>25122.202071930002</v>
      </c>
      <c r="N22" s="152"/>
      <c r="O22" s="152">
        <v>26584.146999576868</v>
      </c>
      <c r="P22" s="152"/>
      <c r="R22" s="297" t="s">
        <v>118</v>
      </c>
    </row>
    <row r="23" spans="1:20" ht="24" customHeight="1">
      <c r="A23" s="239"/>
      <c r="B23" s="24">
        <v>2</v>
      </c>
      <c r="C23" s="4" t="s">
        <v>116</v>
      </c>
      <c r="D23" s="4"/>
      <c r="E23" s="151">
        <f>E24+E25+E26</f>
        <v>5525.1767820699997</v>
      </c>
      <c r="F23" s="282"/>
      <c r="G23" s="151">
        <f>G24+G25+G26</f>
        <v>5326.22804378</v>
      </c>
      <c r="H23" s="151">
        <f>H24+H25+H26</f>
        <v>5565.1354972711588</v>
      </c>
      <c r="I23" s="151">
        <f t="shared" si="0"/>
        <v>-238.90745349115878</v>
      </c>
      <c r="J23" s="151"/>
      <c r="K23" s="151"/>
      <c r="L23" s="207"/>
      <c r="M23" s="151">
        <f>M24+M25+M26</f>
        <v>7438.353249849999</v>
      </c>
      <c r="N23" s="151"/>
      <c r="O23" s="151">
        <f>O24+O25+O26</f>
        <v>7456.1856342946412</v>
      </c>
      <c r="P23" s="151">
        <f>P24+P25+P26</f>
        <v>0</v>
      </c>
      <c r="R23" s="296">
        <v>2</v>
      </c>
    </row>
    <row r="24" spans="1:20" ht="16.5" customHeight="1">
      <c r="A24" s="239"/>
      <c r="B24" s="25" t="s">
        <v>115</v>
      </c>
      <c r="C24" s="26" t="s">
        <v>114</v>
      </c>
      <c r="D24" s="211"/>
      <c r="E24" s="152">
        <v>3205.9499820299998</v>
      </c>
      <c r="F24" s="152"/>
      <c r="G24" s="152">
        <v>2994.0534095000003</v>
      </c>
      <c r="H24" s="152">
        <v>3205.9499820299998</v>
      </c>
      <c r="I24" s="152">
        <f t="shared" si="0"/>
        <v>-211.8965725299995</v>
      </c>
      <c r="J24" s="152"/>
      <c r="K24" s="152"/>
      <c r="L24" s="152"/>
      <c r="M24" s="152">
        <v>4360.3127491599998</v>
      </c>
      <c r="N24" s="152"/>
      <c r="O24" s="152">
        <v>4336.6989503599998</v>
      </c>
      <c r="P24" s="152"/>
      <c r="R24" s="297" t="s">
        <v>115</v>
      </c>
    </row>
    <row r="25" spans="1:20" ht="16.5" customHeight="1">
      <c r="A25" s="239"/>
      <c r="B25" s="25" t="s">
        <v>113</v>
      </c>
      <c r="C25" s="26" t="s">
        <v>112</v>
      </c>
      <c r="D25" s="210"/>
      <c r="E25" s="152">
        <v>1760.1478091899996</v>
      </c>
      <c r="F25" s="152"/>
      <c r="G25" s="152">
        <v>1767.1205743</v>
      </c>
      <c r="H25" s="152">
        <v>1790.4739700545408</v>
      </c>
      <c r="I25" s="152">
        <f t="shared" ref="I25:I36" si="2">G25-H25</f>
        <v>-23.35339575454077</v>
      </c>
      <c r="J25" s="152"/>
      <c r="K25" s="152"/>
      <c r="L25" s="152"/>
      <c r="M25" s="152">
        <v>2361.0088558999996</v>
      </c>
      <c r="N25" s="152"/>
      <c r="O25" s="152">
        <v>2383.8051848833138</v>
      </c>
      <c r="P25" s="152"/>
      <c r="R25" s="297" t="s">
        <v>113</v>
      </c>
    </row>
    <row r="26" spans="1:20" ht="16.5" customHeight="1">
      <c r="A26" s="239"/>
      <c r="B26" s="25" t="s">
        <v>111</v>
      </c>
      <c r="C26" s="26" t="s">
        <v>110</v>
      </c>
      <c r="D26" s="210"/>
      <c r="E26" s="152">
        <v>559.0789908500002</v>
      </c>
      <c r="F26" s="152"/>
      <c r="G26" s="152">
        <v>565.05405997999992</v>
      </c>
      <c r="H26" s="152">
        <v>568.7115451866182</v>
      </c>
      <c r="I26" s="152">
        <f t="shared" si="2"/>
        <v>-3.6574852066182757</v>
      </c>
      <c r="J26" s="152"/>
      <c r="K26" s="152"/>
      <c r="L26" s="152"/>
      <c r="M26" s="152">
        <v>717.03164478999986</v>
      </c>
      <c r="N26" s="152"/>
      <c r="O26" s="152">
        <v>735.68149905132714</v>
      </c>
      <c r="P26" s="152"/>
      <c r="R26" s="297" t="s">
        <v>111</v>
      </c>
    </row>
    <row r="27" spans="1:20" s="23" customFormat="1" ht="18.75" customHeight="1">
      <c r="A27" s="239"/>
      <c r="B27" s="24">
        <v>3</v>
      </c>
      <c r="C27" s="4" t="s">
        <v>109</v>
      </c>
      <c r="D27" s="4"/>
      <c r="E27" s="151">
        <v>324.16589255000002</v>
      </c>
      <c r="F27" s="151"/>
      <c r="G27" s="151">
        <v>341.41552179000001</v>
      </c>
      <c r="H27" s="151">
        <v>337.00557562846535</v>
      </c>
      <c r="I27" s="151">
        <f t="shared" si="2"/>
        <v>4.4099461615346627</v>
      </c>
      <c r="J27" s="151"/>
      <c r="K27" s="151"/>
      <c r="L27" s="151"/>
      <c r="M27" s="151">
        <v>428.30295296000008</v>
      </c>
      <c r="N27" s="151"/>
      <c r="O27" s="152">
        <v>426.75964391712205</v>
      </c>
      <c r="P27" s="152"/>
      <c r="Q27" s="250"/>
      <c r="R27" s="296">
        <v>3</v>
      </c>
    </row>
    <row r="28" spans="1:20" s="23" customFormat="1" ht="18.75" customHeight="1">
      <c r="A28" s="239"/>
      <c r="B28" s="24">
        <v>4</v>
      </c>
      <c r="C28" s="4" t="s">
        <v>108</v>
      </c>
      <c r="D28" s="4"/>
      <c r="E28" s="151">
        <v>463.80605799999989</v>
      </c>
      <c r="F28" s="151"/>
      <c r="G28" s="151">
        <v>533.86463507000008</v>
      </c>
      <c r="H28" s="151">
        <v>482.17666061876201</v>
      </c>
      <c r="I28" s="151">
        <f t="shared" si="2"/>
        <v>51.687974451238063</v>
      </c>
      <c r="J28" s="151"/>
      <c r="K28" s="151"/>
      <c r="L28" s="151"/>
      <c r="M28" s="151">
        <v>669.13377997000009</v>
      </c>
      <c r="N28" s="151"/>
      <c r="O28" s="152">
        <v>720.81936989672613</v>
      </c>
      <c r="P28" s="152"/>
      <c r="Q28" s="250"/>
      <c r="R28" s="296">
        <v>4</v>
      </c>
    </row>
    <row r="29" spans="1:20" s="23" customFormat="1" ht="18.75" customHeight="1">
      <c r="A29" s="239"/>
      <c r="B29" s="24">
        <v>5</v>
      </c>
      <c r="C29" s="4" t="s">
        <v>107</v>
      </c>
      <c r="D29" s="4"/>
      <c r="E29" s="151">
        <v>346.91791555999998</v>
      </c>
      <c r="F29" s="151"/>
      <c r="G29" s="151">
        <v>351.99053508000003</v>
      </c>
      <c r="H29" s="151">
        <v>356.61637676632995</v>
      </c>
      <c r="I29" s="151">
        <f t="shared" si="2"/>
        <v>-4.6258416863299203</v>
      </c>
      <c r="J29" s="151"/>
      <c r="K29" s="151"/>
      <c r="L29" s="151"/>
      <c r="M29" s="151">
        <v>462.63553338000003</v>
      </c>
      <c r="N29" s="151"/>
      <c r="O29" s="152">
        <v>465.81732436880122</v>
      </c>
      <c r="P29" s="152"/>
      <c r="R29" s="296">
        <v>5</v>
      </c>
    </row>
    <row r="30" spans="1:20" ht="18.75" customHeight="1">
      <c r="A30" s="239"/>
      <c r="B30" s="24">
        <v>6</v>
      </c>
      <c r="C30" s="4" t="s">
        <v>106</v>
      </c>
      <c r="D30" s="209"/>
      <c r="E30" s="151">
        <v>1836.4930886299996</v>
      </c>
      <c r="F30" s="151"/>
      <c r="G30" s="151">
        <v>1765.0648177199998</v>
      </c>
      <c r="H30" s="151">
        <v>1787.9822782685358</v>
      </c>
      <c r="I30" s="151">
        <f t="shared" si="2"/>
        <v>-22.917460548535928</v>
      </c>
      <c r="J30" s="151"/>
      <c r="K30" s="151"/>
      <c r="L30" s="151"/>
      <c r="M30" s="151">
        <v>2488.8541672699994</v>
      </c>
      <c r="N30" s="151"/>
      <c r="O30" s="152">
        <v>2352.0500278902691</v>
      </c>
      <c r="P30" s="152"/>
      <c r="R30" s="296">
        <v>6</v>
      </c>
    </row>
    <row r="31" spans="1:20" ht="16.5" customHeight="1">
      <c r="A31" s="239"/>
      <c r="B31" s="277" t="s">
        <v>153</v>
      </c>
      <c r="C31" s="26" t="s">
        <v>105</v>
      </c>
      <c r="D31" s="28"/>
      <c r="E31" s="152">
        <v>475.22697895000005</v>
      </c>
      <c r="F31" s="152"/>
      <c r="G31" s="152">
        <v>500.96166430000011</v>
      </c>
      <c r="H31" s="152">
        <v>502.03547223296727</v>
      </c>
      <c r="I31" s="152">
        <f t="shared" si="2"/>
        <v>-1.0738079329671564</v>
      </c>
      <c r="J31" s="152"/>
      <c r="K31" s="152"/>
      <c r="L31" s="152"/>
      <c r="M31" s="152">
        <v>631.45805356000005</v>
      </c>
      <c r="N31" s="152"/>
      <c r="O31" s="152">
        <v>657.56822125405404</v>
      </c>
      <c r="P31" s="152"/>
      <c r="Q31" s="250"/>
      <c r="R31" s="298" t="s">
        <v>153</v>
      </c>
    </row>
    <row r="32" spans="1:20" ht="16.5" customHeight="1">
      <c r="A32" s="239"/>
      <c r="B32" s="24">
        <v>7</v>
      </c>
      <c r="C32" s="4" t="s">
        <v>104</v>
      </c>
      <c r="D32" s="209"/>
      <c r="E32" s="151">
        <v>163.26511031000004</v>
      </c>
      <c r="F32" s="151"/>
      <c r="G32" s="151">
        <v>161.88535145000006</v>
      </c>
      <c r="H32" s="151">
        <v>165.41328584480055</v>
      </c>
      <c r="I32" s="151">
        <f t="shared" si="2"/>
        <v>-3.5279343948004964</v>
      </c>
      <c r="J32" s="151"/>
      <c r="K32" s="151"/>
      <c r="L32" s="151"/>
      <c r="M32" s="151">
        <v>218.06919396000001</v>
      </c>
      <c r="N32" s="151"/>
      <c r="O32" s="152">
        <v>211.64095115330664</v>
      </c>
      <c r="P32" s="152"/>
      <c r="R32" s="296">
        <v>7</v>
      </c>
    </row>
    <row r="33" spans="1:18" ht="24" customHeight="1">
      <c r="A33" s="239"/>
      <c r="B33" s="24" t="s">
        <v>70</v>
      </c>
      <c r="C33" s="4" t="s">
        <v>103</v>
      </c>
      <c r="D33" s="4"/>
      <c r="E33" s="151">
        <v>301.03530738000001</v>
      </c>
      <c r="F33" s="151"/>
      <c r="G33" s="151">
        <v>335.70662125000007</v>
      </c>
      <c r="H33" s="151">
        <v>321.21996630716768</v>
      </c>
      <c r="I33" s="151">
        <f t="shared" si="2"/>
        <v>14.486654942832388</v>
      </c>
      <c r="J33" s="151"/>
      <c r="K33" s="151"/>
      <c r="L33" s="151"/>
      <c r="M33" s="151">
        <v>398.26846169999999</v>
      </c>
      <c r="N33" s="151"/>
      <c r="O33" s="152">
        <v>431.81275959426472</v>
      </c>
      <c r="P33" s="152"/>
      <c r="R33" s="296" t="s">
        <v>70</v>
      </c>
    </row>
    <row r="34" spans="1:18" s="30" customFormat="1" ht="26.25" customHeight="1">
      <c r="A34" s="239"/>
      <c r="B34" s="24" t="s">
        <v>71</v>
      </c>
      <c r="C34" s="4" t="s">
        <v>102</v>
      </c>
      <c r="D34" s="208"/>
      <c r="E34" s="151">
        <v>2109.3781756800004</v>
      </c>
      <c r="F34" s="151"/>
      <c r="G34" s="151">
        <v>2100.1365644199996</v>
      </c>
      <c r="H34" s="151">
        <v>2037.3321044608547</v>
      </c>
      <c r="I34" s="151">
        <f t="shared" si="2"/>
        <v>62.804459959144879</v>
      </c>
      <c r="J34" s="151"/>
      <c r="K34" s="151"/>
      <c r="L34" s="151"/>
      <c r="M34" s="151">
        <v>2452.63974775</v>
      </c>
      <c r="N34" s="151"/>
      <c r="O34" s="151">
        <v>2328.2335252548119</v>
      </c>
      <c r="P34" s="152"/>
      <c r="R34" s="296" t="s">
        <v>71</v>
      </c>
    </row>
    <row r="35" spans="1:18" s="30" customFormat="1" ht="15">
      <c r="A35" s="239"/>
      <c r="B35" s="283" t="s">
        <v>154</v>
      </c>
      <c r="C35" s="26" t="s">
        <v>101</v>
      </c>
      <c r="D35" s="29"/>
      <c r="E35" s="152">
        <v>2097.9154331700001</v>
      </c>
      <c r="F35" s="152"/>
      <c r="G35" s="152">
        <v>2088.9937780600003</v>
      </c>
      <c r="H35" s="152">
        <v>2028.9513810916797</v>
      </c>
      <c r="I35" s="152">
        <f t="shared" si="2"/>
        <v>60.042396968320645</v>
      </c>
      <c r="J35" s="152"/>
      <c r="K35" s="152"/>
      <c r="L35" s="152"/>
      <c r="M35" s="152">
        <v>2438.2851257999996</v>
      </c>
      <c r="N35" s="152"/>
      <c r="O35" s="152">
        <v>2315.8894870380009</v>
      </c>
      <c r="P35" s="152"/>
      <c r="R35" s="297" t="s">
        <v>154</v>
      </c>
    </row>
    <row r="36" spans="1:18" s="23" customFormat="1" ht="24" customHeight="1">
      <c r="A36" s="239"/>
      <c r="B36" s="24" t="s">
        <v>72</v>
      </c>
      <c r="C36" s="4" t="s">
        <v>100</v>
      </c>
      <c r="D36" s="4"/>
      <c r="E36" s="151">
        <v>417.67914648000021</v>
      </c>
      <c r="F36" s="151"/>
      <c r="G36" s="151">
        <v>840.01371242999994</v>
      </c>
      <c r="H36" s="151">
        <v>492.80148085926839</v>
      </c>
      <c r="I36" s="151">
        <f t="shared" si="2"/>
        <v>347.21223157073155</v>
      </c>
      <c r="J36" s="151"/>
      <c r="K36" s="151"/>
      <c r="L36" s="151"/>
      <c r="M36" s="151">
        <v>525.96867944000019</v>
      </c>
      <c r="N36" s="151"/>
      <c r="O36" s="151">
        <v>586.39658409481797</v>
      </c>
      <c r="P36" s="152"/>
      <c r="R36" s="296" t="s">
        <v>72</v>
      </c>
    </row>
    <row r="37" spans="1:18" ht="24" customHeight="1">
      <c r="A37" s="239"/>
      <c r="B37" s="24" t="s">
        <v>99</v>
      </c>
      <c r="C37" s="4" t="s">
        <v>98</v>
      </c>
      <c r="D37" s="4"/>
      <c r="E37" s="151">
        <f>E38+E39+E40</f>
        <v>19796.363607649997</v>
      </c>
      <c r="F37" s="282"/>
      <c r="G37" s="151">
        <f>G38+G39+G40</f>
        <v>20170.717966919994</v>
      </c>
      <c r="H37" s="151">
        <f>H38+H39+H40</f>
        <v>19810.565291767161</v>
      </c>
      <c r="I37" s="151">
        <f t="shared" si="0"/>
        <v>360.15267515283267</v>
      </c>
      <c r="J37" s="151"/>
      <c r="K37" s="151"/>
      <c r="L37" s="151"/>
      <c r="M37" s="151">
        <f>M38+M39+M40</f>
        <v>26541.519751609994</v>
      </c>
      <c r="N37" s="151"/>
      <c r="O37" s="151">
        <f>O38+O39+O40</f>
        <v>26597.031219527591</v>
      </c>
      <c r="P37" s="151">
        <f>P38+P39+P40</f>
        <v>0</v>
      </c>
      <c r="R37" s="296" t="s">
        <v>99</v>
      </c>
    </row>
    <row r="38" spans="1:18" ht="16.5" customHeight="1">
      <c r="A38" s="239"/>
      <c r="B38" s="25" t="s">
        <v>155</v>
      </c>
      <c r="C38" s="26" t="s">
        <v>97</v>
      </c>
      <c r="D38" s="26"/>
      <c r="E38" s="152">
        <v>12307.990897569998</v>
      </c>
      <c r="F38" s="152"/>
      <c r="G38" s="152">
        <v>12692.920443309995</v>
      </c>
      <c r="H38" s="152">
        <v>12284.593183922796</v>
      </c>
      <c r="I38" s="152">
        <f t="shared" si="0"/>
        <v>408.32725938719886</v>
      </c>
      <c r="J38" s="152"/>
      <c r="K38" s="152"/>
      <c r="L38" s="152"/>
      <c r="M38" s="152">
        <v>16010.830398799997</v>
      </c>
      <c r="N38" s="152"/>
      <c r="O38" s="152">
        <v>15713.760271802994</v>
      </c>
      <c r="P38" s="152"/>
      <c r="R38" s="297" t="s">
        <v>155</v>
      </c>
    </row>
    <row r="39" spans="1:18" ht="16.5" customHeight="1">
      <c r="A39" s="239"/>
      <c r="B39" s="25" t="s">
        <v>96</v>
      </c>
      <c r="C39" s="26" t="s">
        <v>95</v>
      </c>
      <c r="D39" s="26"/>
      <c r="E39" s="152">
        <v>5614.8954125600003</v>
      </c>
      <c r="F39" s="152"/>
      <c r="G39" s="152">
        <v>5611.9534461300009</v>
      </c>
      <c r="H39" s="152">
        <v>5670.1673632776956</v>
      </c>
      <c r="I39" s="152">
        <f t="shared" ref="I39:I44" si="3">G39-H39</f>
        <v>-58.213917147694701</v>
      </c>
      <c r="J39" s="152"/>
      <c r="K39" s="152"/>
      <c r="L39" s="152"/>
      <c r="M39" s="152">
        <v>8126.4174601799987</v>
      </c>
      <c r="N39" s="152"/>
      <c r="O39" s="152">
        <v>8529.2276695975652</v>
      </c>
      <c r="P39" s="152"/>
      <c r="R39" s="297" t="s">
        <v>96</v>
      </c>
    </row>
    <row r="40" spans="1:18" ht="16.5" customHeight="1">
      <c r="A40" s="239"/>
      <c r="B40" s="25" t="s">
        <v>94</v>
      </c>
      <c r="C40" s="26" t="s">
        <v>93</v>
      </c>
      <c r="D40" s="26"/>
      <c r="E40" s="152">
        <v>1873.4772975200003</v>
      </c>
      <c r="F40" s="152"/>
      <c r="G40" s="152">
        <v>1865.844077480001</v>
      </c>
      <c r="H40" s="152">
        <v>1855.8047445666723</v>
      </c>
      <c r="I40" s="152">
        <f t="shared" si="3"/>
        <v>10.039332913328735</v>
      </c>
      <c r="J40" s="152"/>
      <c r="K40" s="152"/>
      <c r="L40" s="152"/>
      <c r="M40" s="152">
        <v>2404.271892629999</v>
      </c>
      <c r="N40" s="152"/>
      <c r="O40" s="152">
        <v>2354.0432781270306</v>
      </c>
      <c r="P40" s="152"/>
      <c r="R40" s="297" t="s">
        <v>94</v>
      </c>
    </row>
    <row r="41" spans="1:18" ht="24" customHeight="1">
      <c r="A41" s="239"/>
      <c r="B41" s="24" t="s">
        <v>74</v>
      </c>
      <c r="C41" s="4" t="s">
        <v>92</v>
      </c>
      <c r="D41" s="4"/>
      <c r="E41" s="151">
        <v>185.36756067000002</v>
      </c>
      <c r="F41" s="151"/>
      <c r="G41" s="151">
        <v>189.19479973</v>
      </c>
      <c r="H41" s="151">
        <v>185.36756066999999</v>
      </c>
      <c r="I41" s="151">
        <f t="shared" si="3"/>
        <v>3.8272390600000108</v>
      </c>
      <c r="J41" s="151"/>
      <c r="K41" s="151"/>
      <c r="L41" s="151"/>
      <c r="M41" s="151">
        <v>266.04442440000003</v>
      </c>
      <c r="N41" s="151"/>
      <c r="O41" s="151">
        <v>250.37059010999999</v>
      </c>
      <c r="P41" s="151"/>
      <c r="R41" s="296" t="s">
        <v>74</v>
      </c>
    </row>
    <row r="42" spans="1:18" ht="24" customHeight="1">
      <c r="A42" s="239"/>
      <c r="B42" s="24" t="s">
        <v>91</v>
      </c>
      <c r="C42" s="4" t="s">
        <v>90</v>
      </c>
      <c r="D42" s="4"/>
      <c r="E42" s="151">
        <v>874.16574791999983</v>
      </c>
      <c r="F42" s="151"/>
      <c r="G42" s="151">
        <v>788.35243470999978</v>
      </c>
      <c r="H42" s="151">
        <v>894.13187313182709</v>
      </c>
      <c r="I42" s="151">
        <f t="shared" si="3"/>
        <v>-105.77943842182731</v>
      </c>
      <c r="J42" s="151"/>
      <c r="K42" s="151"/>
      <c r="L42" s="151"/>
      <c r="M42" s="151">
        <v>2244.1303042499999</v>
      </c>
      <c r="N42" s="151"/>
      <c r="O42" s="151">
        <v>2343.1755639381859</v>
      </c>
      <c r="P42" s="151"/>
      <c r="R42" s="296" t="s">
        <v>91</v>
      </c>
    </row>
    <row r="43" spans="1:18" s="23" customFormat="1" ht="14.25" customHeight="1">
      <c r="A43" s="239"/>
      <c r="B43" s="278" t="s">
        <v>156</v>
      </c>
      <c r="C43" s="26" t="s">
        <v>89</v>
      </c>
      <c r="D43" s="4"/>
      <c r="E43" s="152">
        <v>91.153607780000016</v>
      </c>
      <c r="F43" s="152"/>
      <c r="G43" s="152">
        <v>96.210700209999999</v>
      </c>
      <c r="H43" s="152">
        <v>94.764053734530577</v>
      </c>
      <c r="I43" s="152">
        <f t="shared" si="3"/>
        <v>1.4466464754694215</v>
      </c>
      <c r="J43" s="152"/>
      <c r="K43" s="152"/>
      <c r="L43" s="152"/>
      <c r="M43" s="152">
        <v>1169.91058643</v>
      </c>
      <c r="N43" s="152"/>
      <c r="O43" s="152">
        <v>1248.6735801029079</v>
      </c>
      <c r="P43" s="152"/>
      <c r="R43" s="299" t="s">
        <v>156</v>
      </c>
    </row>
    <row r="44" spans="1:18" s="23" customFormat="1" ht="18.75" customHeight="1">
      <c r="A44" s="239"/>
      <c r="B44" s="317" t="s">
        <v>191</v>
      </c>
      <c r="C44" s="317"/>
      <c r="D44" s="4"/>
      <c r="E44" s="151">
        <v>45.746261789999991</v>
      </c>
      <c r="F44" s="151"/>
      <c r="G44" s="151">
        <v>40.499759119999993</v>
      </c>
      <c r="H44" s="151">
        <v>45.746261789999998</v>
      </c>
      <c r="I44" s="151">
        <f t="shared" si="3"/>
        <v>-5.2465026700000053</v>
      </c>
      <c r="J44" s="151"/>
      <c r="K44" s="151"/>
      <c r="L44" s="151"/>
      <c r="M44" s="151">
        <v>61.305042390000004</v>
      </c>
      <c r="N44" s="151"/>
      <c r="O44" s="151">
        <v>60.983191439999999</v>
      </c>
      <c r="P44" s="151"/>
      <c r="R44" s="290" t="s">
        <v>157</v>
      </c>
    </row>
    <row r="45" spans="1:18" ht="18.75" customHeight="1">
      <c r="A45" s="239"/>
      <c r="B45" s="317" t="s">
        <v>192</v>
      </c>
      <c r="C45" s="317"/>
      <c r="D45" s="4"/>
      <c r="E45" s="151">
        <v>4700.2543459500021</v>
      </c>
      <c r="F45" s="151"/>
      <c r="G45" s="151">
        <v>4764.1010314299983</v>
      </c>
      <c r="H45" s="151">
        <v>4685.3258150928214</v>
      </c>
      <c r="I45" s="151">
        <f t="shared" ref="I45:I51" si="4">G45-H45</f>
        <v>78.775216337176971</v>
      </c>
      <c r="J45" s="151"/>
      <c r="K45" s="151"/>
      <c r="L45" s="151"/>
      <c r="M45" s="151">
        <v>7523.5736996500027</v>
      </c>
      <c r="N45" s="151"/>
      <c r="O45" s="151">
        <v>10942.952123581623</v>
      </c>
      <c r="P45" s="151"/>
      <c r="R45" s="290" t="s">
        <v>158</v>
      </c>
    </row>
    <row r="46" spans="1:18" s="23" customFormat="1" ht="18.75" customHeight="1">
      <c r="A46" s="239"/>
      <c r="B46" s="317" t="s">
        <v>193</v>
      </c>
      <c r="C46" s="317"/>
      <c r="D46" s="4"/>
      <c r="E46" s="151">
        <v>1802.16159464</v>
      </c>
      <c r="F46" s="151"/>
      <c r="G46" s="151">
        <v>1464.6664371100001</v>
      </c>
      <c r="H46" s="151">
        <v>884.88380678755561</v>
      </c>
      <c r="I46" s="151">
        <f t="shared" si="4"/>
        <v>579.78263032244445</v>
      </c>
      <c r="J46" s="151"/>
      <c r="K46" s="151"/>
      <c r="L46" s="151"/>
      <c r="M46" s="151">
        <v>2917.8002196500001</v>
      </c>
      <c r="N46" s="151"/>
      <c r="O46" s="151">
        <v>1213.3420992412803</v>
      </c>
      <c r="P46" s="151"/>
      <c r="R46" s="290" t="s">
        <v>159</v>
      </c>
    </row>
    <row r="47" spans="1:18" s="23" customFormat="1" ht="18.75" customHeight="1">
      <c r="A47" s="239"/>
      <c r="B47" s="317" t="s">
        <v>194</v>
      </c>
      <c r="C47" s="317"/>
      <c r="D47" s="4"/>
      <c r="E47" s="151">
        <v>2078.1232507200007</v>
      </c>
      <c r="F47" s="151"/>
      <c r="G47" s="151">
        <v>2299.8076109399994</v>
      </c>
      <c r="H47" s="151">
        <v>1781.5303047370571</v>
      </c>
      <c r="I47" s="151">
        <f t="shared" si="4"/>
        <v>518.27730620294233</v>
      </c>
      <c r="J47" s="151"/>
      <c r="K47" s="151"/>
      <c r="L47" s="151"/>
      <c r="M47" s="151">
        <v>3047.0786475999998</v>
      </c>
      <c r="N47" s="151"/>
      <c r="O47" s="151">
        <v>2540.9785476789057</v>
      </c>
      <c r="P47" s="151"/>
      <c r="R47" s="290" t="s">
        <v>160</v>
      </c>
    </row>
    <row r="48" spans="1:18" ht="15" customHeight="1">
      <c r="A48" s="239"/>
      <c r="B48" s="25"/>
      <c r="C48" s="26" t="s">
        <v>86</v>
      </c>
      <c r="E48" s="152">
        <v>597.69954381000002</v>
      </c>
      <c r="F48" s="152"/>
      <c r="G48" s="152">
        <v>709.72826440999961</v>
      </c>
      <c r="H48" s="152">
        <v>436.39682699650228</v>
      </c>
      <c r="I48" s="152">
        <f t="shared" si="4"/>
        <v>273.33143741349733</v>
      </c>
      <c r="J48" s="152"/>
      <c r="K48" s="152"/>
      <c r="L48" s="152"/>
      <c r="M48" s="152">
        <v>819.47343116000025</v>
      </c>
      <c r="N48" s="152"/>
      <c r="O48" s="152">
        <v>568.13792520999993</v>
      </c>
      <c r="P48" s="152"/>
      <c r="R48" s="297" t="s">
        <v>161</v>
      </c>
    </row>
    <row r="49" spans="1:19" ht="17.25" customHeight="1">
      <c r="A49" s="239"/>
      <c r="B49" s="317" t="s">
        <v>195</v>
      </c>
      <c r="C49" s="318"/>
      <c r="D49" s="23"/>
      <c r="E49" s="151">
        <v>21.833095920000005</v>
      </c>
      <c r="F49" s="151"/>
      <c r="G49" s="151">
        <v>1.4829014599999999</v>
      </c>
      <c r="H49" s="151">
        <v>19</v>
      </c>
      <c r="I49" s="151">
        <f t="shared" si="4"/>
        <v>-17.517098539999999</v>
      </c>
      <c r="J49" s="151"/>
      <c r="K49" s="151"/>
      <c r="L49" s="151"/>
      <c r="M49" s="151">
        <v>25.92248081</v>
      </c>
      <c r="N49" s="151"/>
      <c r="O49" s="151">
        <v>51.4</v>
      </c>
      <c r="P49" s="151"/>
      <c r="Q49" s="26"/>
      <c r="R49" s="290" t="s">
        <v>162</v>
      </c>
    </row>
    <row r="50" spans="1:19" ht="17.25" customHeight="1">
      <c r="A50" s="239"/>
      <c r="B50" s="317" t="s">
        <v>196</v>
      </c>
      <c r="C50" s="318"/>
      <c r="D50" s="241"/>
      <c r="E50" s="151">
        <v>0</v>
      </c>
      <c r="F50" s="151"/>
      <c r="G50" s="151">
        <v>0</v>
      </c>
      <c r="H50" s="151">
        <v>0</v>
      </c>
      <c r="I50" s="151">
        <f t="shared" si="4"/>
        <v>0</v>
      </c>
      <c r="J50" s="151"/>
      <c r="K50" s="151"/>
      <c r="L50" s="151"/>
      <c r="M50" s="151">
        <v>0</v>
      </c>
      <c r="N50" s="151"/>
      <c r="O50" s="151">
        <v>0</v>
      </c>
      <c r="P50" s="151"/>
      <c r="R50" s="290" t="s">
        <v>163</v>
      </c>
    </row>
    <row r="51" spans="1:19" s="23" customFormat="1" ht="28.5" customHeight="1">
      <c r="A51" s="239"/>
      <c r="B51" s="317" t="s">
        <v>197</v>
      </c>
      <c r="C51" s="317"/>
      <c r="D51" s="31"/>
      <c r="E51" s="151">
        <v>6708.8173555900012</v>
      </c>
      <c r="F51" s="151"/>
      <c r="G51" s="151">
        <v>6726.7435421299997</v>
      </c>
      <c r="H51" s="151">
        <v>6206.4815497230793</v>
      </c>
      <c r="I51" s="151">
        <f t="shared" si="4"/>
        <v>520.2619924069204</v>
      </c>
      <c r="J51" s="151"/>
      <c r="K51" s="151"/>
      <c r="L51" s="151"/>
      <c r="M51" s="151">
        <v>8419.295889089999</v>
      </c>
      <c r="N51" s="151"/>
      <c r="O51" s="151">
        <v>8038.2186612257219</v>
      </c>
      <c r="P51" s="151"/>
      <c r="R51" s="290" t="s">
        <v>164</v>
      </c>
    </row>
    <row r="52" spans="1:19" s="23" customFormat="1" ht="14">
      <c r="A52" s="239"/>
      <c r="B52" s="4"/>
      <c r="C52" s="26"/>
      <c r="D52" s="18"/>
      <c r="E52" s="152"/>
      <c r="F52" s="152"/>
      <c r="G52" s="152"/>
      <c r="H52" s="152"/>
      <c r="I52" s="152"/>
      <c r="J52" s="152"/>
      <c r="K52" s="152"/>
      <c r="L52" s="152"/>
      <c r="M52" s="152"/>
      <c r="N52" s="152"/>
      <c r="O52" s="152"/>
      <c r="P52" s="152"/>
      <c r="R52" s="290"/>
    </row>
    <row r="53" spans="1:19" s="23" customFormat="1" ht="15.75" customHeight="1">
      <c r="A53" s="239"/>
      <c r="B53" s="212"/>
      <c r="C53" s="213"/>
      <c r="D53" s="214"/>
      <c r="E53" s="276"/>
      <c r="F53" s="276"/>
      <c r="G53" s="276"/>
      <c r="H53" s="276"/>
      <c r="I53" s="276"/>
      <c r="J53" s="276"/>
      <c r="K53" s="276"/>
      <c r="L53" s="276"/>
      <c r="M53" s="276"/>
      <c r="N53" s="276"/>
      <c r="O53" s="276"/>
      <c r="P53" s="276"/>
      <c r="R53" s="300"/>
    </row>
    <row r="54" spans="1:19" s="23" customFormat="1" ht="9.75" customHeight="1">
      <c r="A54" s="239"/>
      <c r="B54" s="33"/>
      <c r="C54" s="4"/>
      <c r="D54" s="5"/>
      <c r="E54" s="152"/>
      <c r="F54" s="152"/>
      <c r="G54" s="152"/>
      <c r="H54" s="152"/>
      <c r="I54" s="152"/>
      <c r="J54" s="152"/>
      <c r="K54" s="152"/>
      <c r="L54" s="152"/>
      <c r="M54" s="152"/>
      <c r="N54" s="152"/>
      <c r="O54" s="152"/>
      <c r="P54" s="152"/>
      <c r="R54" s="300"/>
    </row>
    <row r="55" spans="1:19" s="23" customFormat="1" ht="14">
      <c r="A55" s="239"/>
      <c r="B55" s="179" t="s">
        <v>84</v>
      </c>
      <c r="C55" s="4"/>
      <c r="D55" s="5"/>
      <c r="E55" s="152"/>
      <c r="F55" s="152"/>
      <c r="G55" s="152"/>
      <c r="H55" s="152"/>
      <c r="I55" s="152"/>
      <c r="J55" s="152"/>
      <c r="K55" s="152"/>
      <c r="L55" s="152"/>
      <c r="M55" s="152"/>
      <c r="N55" s="152"/>
      <c r="O55" s="152"/>
      <c r="P55" s="152"/>
      <c r="R55" s="301"/>
    </row>
    <row r="56" spans="1:19" s="34" customFormat="1" ht="19.5" customHeight="1">
      <c r="A56" s="239"/>
      <c r="B56" s="181"/>
      <c r="C56" s="181" t="s">
        <v>83</v>
      </c>
      <c r="D56" s="182"/>
      <c r="E56" s="152">
        <v>94.329843289999999</v>
      </c>
      <c r="F56" s="152"/>
      <c r="G56" s="152">
        <v>3.2189406999999997</v>
      </c>
      <c r="H56" s="152">
        <v>0</v>
      </c>
      <c r="I56" s="152">
        <f t="shared" ref="I56" si="5">G56-H56</f>
        <v>3.2189406999999997</v>
      </c>
      <c r="J56" s="152"/>
      <c r="K56" s="152"/>
      <c r="L56" s="152"/>
      <c r="M56" s="152">
        <v>95.711891140000006</v>
      </c>
      <c r="N56" s="152"/>
      <c r="O56" s="152">
        <v>0</v>
      </c>
      <c r="P56" s="152"/>
      <c r="R56" s="302">
        <v>15906</v>
      </c>
    </row>
    <row r="57" spans="1:19" s="34" customFormat="1" ht="16.5" customHeight="1">
      <c r="A57" s="239"/>
      <c r="B57" s="311"/>
      <c r="C57" s="311" t="s">
        <v>143</v>
      </c>
      <c r="D57" s="312"/>
      <c r="E57" s="152">
        <v>2873.7999047799999</v>
      </c>
      <c r="F57" s="152"/>
      <c r="G57" s="152">
        <v>3518.0459056400014</v>
      </c>
      <c r="H57" s="152">
        <v>3240</v>
      </c>
      <c r="I57" s="152">
        <f t="shared" ref="I57:I58" si="6">G57-H57</f>
        <v>278.04590564000137</v>
      </c>
      <c r="J57" s="152"/>
      <c r="K57" s="152"/>
      <c r="L57" s="152"/>
      <c r="M57" s="152">
        <v>3557.3117839499992</v>
      </c>
      <c r="N57" s="152"/>
      <c r="O57" s="152">
        <v>4544.8789587800002</v>
      </c>
      <c r="P57" s="152"/>
      <c r="R57" s="303" t="s">
        <v>165</v>
      </c>
    </row>
    <row r="58" spans="1:19" s="34" customFormat="1" ht="16.5" customHeight="1">
      <c r="A58" s="239"/>
      <c r="B58" s="313"/>
      <c r="C58" s="313" t="s">
        <v>177</v>
      </c>
      <c r="D58" s="314"/>
      <c r="E58" s="276">
        <v>1345.9202270000001</v>
      </c>
      <c r="F58" s="276"/>
      <c r="G58" s="276">
        <v>883.91972999999996</v>
      </c>
      <c r="H58" s="276">
        <v>1258.3273489999999</v>
      </c>
      <c r="I58" s="276">
        <f t="shared" si="6"/>
        <v>-374.40761899999995</v>
      </c>
      <c r="J58" s="276"/>
      <c r="K58" s="276"/>
      <c r="L58" s="276"/>
      <c r="M58" s="276">
        <v>3454.5984290000001</v>
      </c>
      <c r="N58" s="276"/>
      <c r="O58" s="276">
        <v>6175.4114799999998</v>
      </c>
      <c r="P58" s="276"/>
      <c r="R58" s="303">
        <v>1350109001</v>
      </c>
    </row>
    <row r="59" spans="1:19" s="34" customFormat="1" ht="16.5" customHeight="1">
      <c r="A59" s="239"/>
      <c r="B59" s="363"/>
      <c r="C59" s="363"/>
      <c r="D59" s="363"/>
      <c r="E59" s="363"/>
      <c r="F59" s="363"/>
      <c r="G59" s="363"/>
      <c r="H59" s="363"/>
      <c r="I59" s="363"/>
      <c r="J59" s="363"/>
      <c r="K59" s="363"/>
      <c r="L59" s="363"/>
      <c r="M59" s="363"/>
      <c r="N59" s="363"/>
      <c r="O59" s="363"/>
      <c r="P59" s="363"/>
      <c r="R59" s="304"/>
    </row>
    <row r="60" spans="1:19" s="34" customFormat="1" ht="26.25" customHeight="1">
      <c r="A60" s="239"/>
      <c r="B60" s="363" t="s">
        <v>224</v>
      </c>
      <c r="C60" s="363"/>
      <c r="D60" s="363"/>
      <c r="E60" s="363"/>
      <c r="F60" s="363"/>
      <c r="G60" s="363"/>
      <c r="H60" s="363"/>
      <c r="I60" s="363"/>
      <c r="J60" s="363"/>
      <c r="K60" s="363"/>
      <c r="L60" s="363"/>
      <c r="M60" s="363"/>
      <c r="N60" s="363"/>
      <c r="O60" s="363"/>
      <c r="P60" s="363"/>
      <c r="R60" s="302"/>
      <c r="S60" s="334"/>
    </row>
    <row r="61" spans="1:19" s="34" customFormat="1" ht="34.5" customHeight="1">
      <c r="A61" s="239"/>
      <c r="B61" s="363" t="s">
        <v>227</v>
      </c>
      <c r="C61" s="363"/>
      <c r="D61" s="363"/>
      <c r="E61" s="363"/>
      <c r="F61" s="363"/>
      <c r="G61" s="363"/>
      <c r="H61" s="363"/>
      <c r="I61" s="363"/>
      <c r="J61" s="363"/>
      <c r="K61" s="363"/>
      <c r="L61" s="363"/>
      <c r="M61" s="363"/>
      <c r="N61" s="363"/>
      <c r="O61" s="363"/>
      <c r="P61" s="363"/>
      <c r="R61" s="324" t="s">
        <v>216</v>
      </c>
      <c r="S61" s="335"/>
    </row>
    <row r="62" spans="1:19" s="23" customFormat="1" ht="26.25" customHeight="1">
      <c r="B62" s="363" t="s">
        <v>228</v>
      </c>
      <c r="C62" s="363"/>
      <c r="D62" s="363"/>
      <c r="E62" s="363"/>
      <c r="F62" s="363"/>
      <c r="G62" s="363"/>
      <c r="H62" s="363"/>
      <c r="I62" s="363"/>
      <c r="J62" s="363"/>
      <c r="K62" s="363"/>
      <c r="L62" s="363"/>
      <c r="M62" s="363"/>
      <c r="N62" s="363"/>
      <c r="O62" s="363"/>
      <c r="P62" s="363"/>
      <c r="R62" s="325" t="s">
        <v>217</v>
      </c>
      <c r="S62" s="336"/>
    </row>
    <row r="63" spans="1:19" s="23" customFormat="1" ht="26.25" customHeight="1">
      <c r="B63" s="363" t="s">
        <v>176</v>
      </c>
      <c r="C63" s="363"/>
      <c r="D63" s="363"/>
      <c r="E63" s="363"/>
      <c r="F63" s="363"/>
      <c r="G63" s="363"/>
      <c r="H63" s="363"/>
      <c r="I63" s="363"/>
      <c r="J63" s="363"/>
      <c r="K63" s="363"/>
      <c r="L63" s="363"/>
      <c r="M63" s="363"/>
      <c r="N63" s="363"/>
      <c r="O63" s="363"/>
      <c r="P63" s="363"/>
      <c r="R63" s="326" t="s">
        <v>218</v>
      </c>
      <c r="S63" s="336"/>
    </row>
    <row r="64" spans="1:19" s="23" customFormat="1" ht="26.25" customHeight="1">
      <c r="B64" s="363" t="s">
        <v>189</v>
      </c>
      <c r="C64" s="363"/>
      <c r="D64" s="363"/>
      <c r="E64" s="363"/>
      <c r="F64" s="363"/>
      <c r="G64" s="363"/>
      <c r="H64" s="363"/>
      <c r="I64" s="363"/>
      <c r="J64" s="363"/>
      <c r="K64" s="363"/>
      <c r="L64" s="363"/>
      <c r="M64" s="363"/>
      <c r="N64" s="363"/>
      <c r="O64" s="363"/>
      <c r="P64" s="363"/>
      <c r="R64" s="326" t="s">
        <v>219</v>
      </c>
      <c r="S64" s="337"/>
    </row>
    <row r="65" spans="2:18" s="40" customFormat="1" ht="29.25" customHeight="1">
      <c r="B65" s="36"/>
      <c r="C65" s="357"/>
      <c r="D65" s="357"/>
      <c r="E65" s="205"/>
      <c r="F65" s="205"/>
      <c r="G65" s="32"/>
      <c r="H65" s="32"/>
      <c r="I65" s="32"/>
      <c r="J65" s="157"/>
      <c r="K65" s="157"/>
      <c r="L65" s="21"/>
      <c r="M65" s="21"/>
      <c r="N65" s="21"/>
      <c r="O65" s="32"/>
      <c r="R65" s="305"/>
    </row>
    <row r="66" spans="2:18" s="23" customFormat="1" ht="27" customHeight="1">
      <c r="B66" s="36"/>
      <c r="C66" s="357"/>
      <c r="D66" s="357"/>
      <c r="E66" s="37"/>
      <c r="F66" s="37"/>
      <c r="G66" s="32"/>
      <c r="H66" s="32"/>
      <c r="I66" s="32"/>
      <c r="J66" s="157"/>
      <c r="K66" s="157"/>
      <c r="L66" s="32"/>
      <c r="M66" s="32"/>
      <c r="N66" s="32"/>
      <c r="O66" s="32"/>
      <c r="R66" s="305"/>
    </row>
    <row r="67" spans="2:18" s="23" customFormat="1">
      <c r="B67" s="38"/>
      <c r="C67" s="38"/>
      <c r="D67" s="37"/>
      <c r="E67" s="37"/>
      <c r="F67" s="37"/>
      <c r="G67" s="32"/>
      <c r="H67" s="32"/>
      <c r="I67" s="32"/>
      <c r="J67" s="157"/>
      <c r="K67" s="157"/>
      <c r="L67" s="32"/>
      <c r="M67" s="32"/>
      <c r="N67" s="32"/>
      <c r="O67" s="32"/>
      <c r="R67" s="306"/>
    </row>
    <row r="68" spans="2:18" s="23" customFormat="1">
      <c r="B68" s="38"/>
      <c r="C68" s="38"/>
      <c r="D68" s="27"/>
      <c r="E68" s="27"/>
      <c r="F68" s="27"/>
      <c r="G68" s="39"/>
      <c r="H68" s="39"/>
      <c r="I68" s="39"/>
      <c r="J68" s="158"/>
      <c r="K68" s="158"/>
      <c r="L68" s="39"/>
      <c r="M68" s="39"/>
      <c r="N68" s="39"/>
      <c r="O68" s="39"/>
      <c r="R68" s="306"/>
    </row>
    <row r="69" spans="2:18" s="23" customFormat="1" ht="27" customHeight="1">
      <c r="J69" s="159"/>
      <c r="K69" s="159"/>
      <c r="R69" s="301"/>
    </row>
    <row r="70" spans="2:18" ht="27" customHeight="1">
      <c r="B70" s="6"/>
      <c r="C70" s="6"/>
      <c r="D70" s="6"/>
      <c r="E70" s="6"/>
      <c r="F70" s="6"/>
      <c r="G70" s="6"/>
      <c r="H70" s="6"/>
      <c r="I70" s="6"/>
      <c r="J70" s="160"/>
      <c r="K70" s="160"/>
      <c r="L70" s="6"/>
      <c r="M70" s="6"/>
      <c r="N70" s="6"/>
      <c r="O70" s="6"/>
      <c r="R70" s="293"/>
    </row>
    <row r="71" spans="2:18" ht="27" customHeight="1">
      <c r="B71" s="6"/>
      <c r="C71" s="6"/>
      <c r="D71" s="6"/>
      <c r="E71" s="6"/>
      <c r="F71" s="6"/>
      <c r="G71" s="6"/>
      <c r="H71" s="6"/>
      <c r="I71" s="6"/>
      <c r="J71" s="160"/>
      <c r="K71" s="160"/>
      <c r="L71" s="6"/>
      <c r="M71" s="6"/>
      <c r="N71" s="6"/>
      <c r="O71" s="6"/>
      <c r="R71" s="293"/>
    </row>
    <row r="72" spans="2:18" ht="17" customHeight="1">
      <c r="B72" s="6"/>
      <c r="C72" s="6"/>
      <c r="D72" s="6"/>
      <c r="E72" s="6"/>
      <c r="F72" s="6"/>
      <c r="G72" s="6"/>
      <c r="H72" s="6"/>
      <c r="I72" s="6"/>
      <c r="J72" s="160"/>
      <c r="K72" s="160"/>
      <c r="L72" s="6"/>
      <c r="M72" s="6"/>
      <c r="N72" s="6"/>
      <c r="O72" s="6"/>
      <c r="R72" s="293"/>
    </row>
    <row r="74" spans="2:18">
      <c r="B74" s="359"/>
      <c r="C74" s="359"/>
      <c r="D74" s="359"/>
      <c r="E74" s="359"/>
      <c r="F74" s="359"/>
      <c r="G74" s="359"/>
      <c r="H74" s="359"/>
      <c r="I74" s="359"/>
      <c r="J74" s="359"/>
      <c r="K74" s="359"/>
      <c r="L74" s="359"/>
      <c r="M74" s="359"/>
      <c r="N74" s="359"/>
      <c r="O74" s="6"/>
      <c r="R74" s="339"/>
    </row>
    <row r="75" spans="2:18">
      <c r="B75" s="358"/>
      <c r="C75" s="358"/>
      <c r="D75" s="358"/>
      <c r="E75" s="358"/>
      <c r="F75" s="358"/>
      <c r="G75" s="358"/>
      <c r="H75" s="358"/>
      <c r="I75" s="358"/>
      <c r="J75" s="358"/>
      <c r="K75" s="358"/>
      <c r="L75" s="358"/>
      <c r="M75" s="358"/>
      <c r="N75" s="358"/>
      <c r="O75" s="41"/>
      <c r="R75" s="338"/>
    </row>
    <row r="76" spans="2:18" ht="27.75" customHeight="1">
      <c r="B76" s="359"/>
      <c r="C76" s="359"/>
      <c r="D76" s="359"/>
      <c r="E76" s="359"/>
      <c r="F76" s="359"/>
      <c r="G76" s="359"/>
      <c r="H76" s="359"/>
      <c r="I76" s="359"/>
      <c r="J76" s="359"/>
      <c r="K76" s="359"/>
      <c r="L76" s="359"/>
      <c r="M76" s="359"/>
      <c r="N76" s="359"/>
      <c r="O76" s="6"/>
      <c r="R76" s="339"/>
    </row>
    <row r="77" spans="2:18" ht="42" customHeight="1">
      <c r="B77" s="358"/>
      <c r="C77" s="358"/>
      <c r="D77" s="358"/>
      <c r="E77" s="358"/>
      <c r="F77" s="358"/>
      <c r="G77" s="358"/>
      <c r="H77" s="358"/>
      <c r="I77" s="358"/>
      <c r="J77" s="358"/>
      <c r="K77" s="358"/>
      <c r="L77" s="358"/>
      <c r="M77" s="358"/>
      <c r="N77" s="358"/>
      <c r="O77" s="41"/>
      <c r="R77" s="338"/>
    </row>
    <row r="78" spans="2:18">
      <c r="B78" s="154"/>
      <c r="C78" s="27"/>
      <c r="F78" s="42"/>
      <c r="R78" s="307"/>
    </row>
  </sheetData>
  <mergeCells count="17">
    <mergeCell ref="B62:P62"/>
    <mergeCell ref="Q9:R9"/>
    <mergeCell ref="B63:P63"/>
    <mergeCell ref="B59:P59"/>
    <mergeCell ref="B64:P64"/>
    <mergeCell ref="O9:P9"/>
    <mergeCell ref="B7:O7"/>
    <mergeCell ref="G9:K9"/>
    <mergeCell ref="B10:D10"/>
    <mergeCell ref="B60:P60"/>
    <mergeCell ref="B61:P61"/>
    <mergeCell ref="C65:D65"/>
    <mergeCell ref="B77:N77"/>
    <mergeCell ref="B75:N75"/>
    <mergeCell ref="C66:D66"/>
    <mergeCell ref="B74:N74"/>
    <mergeCell ref="B76:N76"/>
  </mergeCells>
  <printOptions horizontalCentered="1"/>
  <pageMargins left="0.19685039370078741" right="0.19685039370078741" top="0.39370078740157483" bottom="0.19685039370078741" header="0" footer="0"/>
  <pageSetup paperSize="9" scale="62" orientation="portrait" r:id="rId1"/>
  <headerFooter alignWithMargins="0"/>
  <ignoredErrors>
    <ignoredError sqref="E11:P11" numberStoredAsText="1"/>
    <ignoredError sqref="E23:P23 E37:O37 F47 F38 I38:L38 F39 I39:L39 F40 I40:L40 F41 I41:L41 F42 I42:L42 F43 I43:L43 F44 I44:L44 F45 I45:L45 F46 I46:L46 I47:L47 N38 N39 N40 N41 N42 N43 N44 N45 N46 N47 F49 I49:L49 N49 N48 J48:K48 I48 L48 F4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pageSetUpPr fitToPage="1"/>
  </sheetPr>
  <dimension ref="A2:N70"/>
  <sheetViews>
    <sheetView showGridLines="0" view="pageBreakPreview" zoomScale="85" zoomScaleNormal="85" zoomScaleSheetLayoutView="85" workbookViewId="0">
      <pane xSplit="3" ySplit="12" topLeftCell="D13" activePane="bottomRight" state="frozen"/>
      <selection activeCell="A40" sqref="A40:K40"/>
      <selection pane="topRight" activeCell="A40" sqref="A40:K40"/>
      <selection pane="bottomLeft" activeCell="A40" sqref="A40:K40"/>
      <selection pane="bottomRight" activeCell="M13" sqref="M13"/>
    </sheetView>
  </sheetViews>
  <sheetFormatPr baseColWidth="10" defaultColWidth="9.1640625" defaultRowHeight="13"/>
  <cols>
    <col min="1" max="1" width="9.5" style="198" customWidth="1"/>
    <col min="2" max="2" width="6.1640625" style="72" customWidth="1"/>
    <col min="3" max="3" width="80.5" style="72" customWidth="1"/>
    <col min="4" max="4" width="12.5" style="72" bestFit="1" customWidth="1"/>
    <col min="5" max="5" width="2.6640625" style="72" customWidth="1"/>
    <col min="6" max="6" width="12.5" style="66" bestFit="1" customWidth="1"/>
    <col min="7" max="7" width="2" style="73" customWidth="1"/>
    <col min="8" max="8" width="15.5" style="73" customWidth="1"/>
    <col min="9" max="9" width="15.6640625" style="73" hidden="1" customWidth="1"/>
    <col min="10" max="10" width="11.83203125" style="73" bestFit="1" customWidth="1"/>
    <col min="11" max="11" width="5.1640625" style="6" customWidth="1"/>
    <col min="12" max="16384" width="9.1640625" style="6"/>
  </cols>
  <sheetData>
    <row r="2" spans="1:14" s="27" customFormat="1">
      <c r="A2" s="198"/>
      <c r="B2" s="33" t="s">
        <v>13</v>
      </c>
      <c r="C2" s="44"/>
      <c r="D2" s="45"/>
      <c r="E2" s="45"/>
      <c r="F2" s="46"/>
      <c r="G2" s="46"/>
      <c r="H2" s="46"/>
      <c r="I2" s="46"/>
      <c r="J2" s="46"/>
      <c r="K2" s="6"/>
    </row>
    <row r="3" spans="1:14" s="27" customFormat="1">
      <c r="A3" s="198"/>
      <c r="B3" s="33" t="s">
        <v>198</v>
      </c>
      <c r="C3" s="44"/>
      <c r="D3" s="45"/>
      <c r="E3" s="45"/>
      <c r="F3" s="46"/>
      <c r="G3" s="46"/>
      <c r="H3" s="46"/>
      <c r="I3" s="46"/>
      <c r="J3" s="46"/>
      <c r="K3" s="6"/>
    </row>
    <row r="4" spans="1:14" s="27" customFormat="1">
      <c r="A4" s="198"/>
      <c r="B4" s="5" t="s">
        <v>27</v>
      </c>
      <c r="C4" s="44"/>
      <c r="D4" s="45"/>
      <c r="E4" s="45"/>
      <c r="F4" s="46"/>
      <c r="G4" s="46"/>
      <c r="H4" s="46"/>
      <c r="I4" s="46"/>
      <c r="J4" s="46"/>
      <c r="K4" s="6"/>
    </row>
    <row r="5" spans="1:14" s="27" customFormat="1">
      <c r="A5" s="198"/>
      <c r="B5" s="47"/>
      <c r="C5" s="47"/>
      <c r="D5" s="47"/>
      <c r="E5" s="47"/>
      <c r="F5" s="47"/>
      <c r="G5" s="47"/>
      <c r="H5" s="47"/>
      <c r="I5" s="47"/>
      <c r="J5" s="47"/>
      <c r="K5" s="6"/>
    </row>
    <row r="6" spans="1:14" s="27" customFormat="1">
      <c r="A6" s="198"/>
      <c r="B6" s="48"/>
      <c r="C6" s="48"/>
      <c r="D6" s="48"/>
      <c r="E6" s="48"/>
      <c r="F6" s="48"/>
      <c r="G6" s="48"/>
      <c r="H6" s="48"/>
      <c r="I6" s="48"/>
      <c r="J6" s="48"/>
      <c r="K6" s="6"/>
    </row>
    <row r="7" spans="1:14" s="27" customFormat="1" ht="15" customHeight="1">
      <c r="A7" s="198"/>
      <c r="B7" s="367" t="s">
        <v>235</v>
      </c>
      <c r="C7" s="367"/>
      <c r="D7" s="367"/>
      <c r="E7" s="367"/>
      <c r="F7" s="367"/>
      <c r="G7" s="367"/>
      <c r="H7" s="367"/>
      <c r="I7" s="367"/>
      <c r="J7" s="367"/>
      <c r="K7" s="6"/>
      <c r="L7" s="172"/>
      <c r="M7" s="172"/>
      <c r="N7" s="172"/>
    </row>
    <row r="8" spans="1:14" s="27" customFormat="1">
      <c r="A8" s="198"/>
      <c r="B8" s="49"/>
      <c r="C8" s="49"/>
      <c r="D8" s="50"/>
      <c r="E8" s="50"/>
      <c r="F8" s="50"/>
      <c r="G8" s="50"/>
      <c r="H8" s="50"/>
      <c r="I8" s="50"/>
      <c r="J8" s="50"/>
      <c r="K8" s="6"/>
    </row>
    <row r="9" spans="1:14" s="27" customFormat="1" ht="57" customHeight="1">
      <c r="A9" s="198"/>
      <c r="B9" s="50"/>
      <c r="C9" s="51"/>
      <c r="D9" s="223" t="s">
        <v>238</v>
      </c>
      <c r="E9" s="52"/>
      <c r="F9" s="223" t="s">
        <v>239</v>
      </c>
      <c r="G9" s="53"/>
      <c r="H9" s="370">
        <v>2026</v>
      </c>
      <c r="I9" s="370"/>
      <c r="J9" s="370"/>
      <c r="K9" s="6"/>
    </row>
    <row r="10" spans="1:14" s="27" customFormat="1" ht="51" customHeight="1">
      <c r="A10" s="198"/>
      <c r="B10" s="368" t="s">
        <v>15</v>
      </c>
      <c r="C10" s="368"/>
      <c r="D10" s="142" t="s">
        <v>11</v>
      </c>
      <c r="E10" s="54"/>
      <c r="F10" s="55" t="s">
        <v>23</v>
      </c>
      <c r="G10" s="54"/>
      <c r="H10" s="142" t="s">
        <v>220</v>
      </c>
      <c r="I10" s="316"/>
      <c r="J10" s="197" t="s">
        <v>21</v>
      </c>
      <c r="K10" s="6"/>
    </row>
    <row r="11" spans="1:14" s="27" customFormat="1" ht="17.25" customHeight="1">
      <c r="A11" s="198"/>
      <c r="B11" s="49"/>
      <c r="C11" s="49"/>
      <c r="D11" s="56" t="s">
        <v>0</v>
      </c>
      <c r="E11" s="56"/>
      <c r="F11" s="57" t="s">
        <v>1</v>
      </c>
      <c r="G11" s="56"/>
      <c r="H11" s="195" t="s">
        <v>4</v>
      </c>
      <c r="I11" s="195" t="s">
        <v>2</v>
      </c>
      <c r="J11" s="56" t="s">
        <v>190</v>
      </c>
      <c r="K11" s="6"/>
    </row>
    <row r="12" spans="1:14" ht="6" customHeight="1">
      <c r="H12" s="196"/>
      <c r="I12" s="196"/>
    </row>
    <row r="13" spans="1:14" ht="39.75" customHeight="1">
      <c r="A13" s="238"/>
      <c r="B13" s="74" t="s">
        <v>181</v>
      </c>
      <c r="D13" s="63">
        <f>D15+D19+D21+D44+D47+D49+D51+D54+D58+D61+D63+D65</f>
        <v>52259.913085699998</v>
      </c>
      <c r="E13" s="63"/>
      <c r="F13" s="63">
        <f>F15+F19+F21+F44+F47+F49+F51+F54+F58+F61+F63+F65</f>
        <v>57683.311463940008</v>
      </c>
      <c r="G13" s="63"/>
      <c r="H13" s="273">
        <f>H15+H19+H21+H44+H47+H49+H51+H54+H58+H61+H63+H65</f>
        <v>86045.514999999999</v>
      </c>
      <c r="I13" s="273">
        <f>I15+I19+I21+I44+I47+I49+I51+I54+I58+I61+I63+I65</f>
        <v>0</v>
      </c>
      <c r="J13" s="75">
        <f>IFERROR(F13/H13,"")</f>
        <v>0.67038138436314787</v>
      </c>
      <c r="K13" s="71"/>
      <c r="M13" s="71"/>
    </row>
    <row r="14" spans="1:14">
      <c r="B14" s="58"/>
      <c r="D14" s="59"/>
      <c r="E14" s="59"/>
      <c r="F14" s="59"/>
      <c r="G14" s="59"/>
      <c r="H14" s="274"/>
      <c r="I14" s="274"/>
      <c r="J14" s="75"/>
      <c r="M14" s="71"/>
    </row>
    <row r="15" spans="1:14" s="27" customFormat="1" ht="16.5" customHeight="1">
      <c r="A15" s="198"/>
      <c r="B15" s="169" t="s">
        <v>56</v>
      </c>
      <c r="C15" s="62" t="s">
        <v>57</v>
      </c>
      <c r="D15" s="63">
        <f>D16+D17</f>
        <v>11316.211507739999</v>
      </c>
      <c r="E15" s="63"/>
      <c r="F15" s="63">
        <f>F16+F17</f>
        <v>12055.489789790001</v>
      </c>
      <c r="G15" s="63"/>
      <c r="H15" s="273">
        <f>H16+H17</f>
        <v>15688.490000000002</v>
      </c>
      <c r="I15" s="273">
        <f>I16+I17</f>
        <v>0</v>
      </c>
      <c r="J15" s="75">
        <f>IFERROR(F15/H15,"")</f>
        <v>0.76842894311625909</v>
      </c>
      <c r="K15" s="6"/>
      <c r="M15" s="71"/>
    </row>
    <row r="16" spans="1:14" s="27" customFormat="1" ht="16.5" customHeight="1">
      <c r="A16" s="198"/>
      <c r="B16" s="201" t="s">
        <v>58</v>
      </c>
      <c r="C16" s="187" t="s">
        <v>28</v>
      </c>
      <c r="D16" s="193">
        <v>9612.9978747699988</v>
      </c>
      <c r="E16" s="193"/>
      <c r="F16" s="193">
        <v>10241.66932492</v>
      </c>
      <c r="G16" s="194"/>
      <c r="H16" s="193">
        <v>13297.693000000001</v>
      </c>
      <c r="I16" s="193"/>
      <c r="J16" s="138">
        <f>IFERROR(F16/H16,"")</f>
        <v>0.77018392024240589</v>
      </c>
      <c r="K16" s="6"/>
      <c r="M16" s="71"/>
    </row>
    <row r="17" spans="1:13" s="27" customFormat="1" ht="16.5" customHeight="1">
      <c r="A17" s="198"/>
      <c r="B17" s="201" t="s">
        <v>59</v>
      </c>
      <c r="C17" s="187" t="s">
        <v>29</v>
      </c>
      <c r="D17" s="193">
        <v>1703.2136329699999</v>
      </c>
      <c r="E17" s="193"/>
      <c r="F17" s="193">
        <v>1813.8204648700003</v>
      </c>
      <c r="G17" s="194"/>
      <c r="H17" s="193">
        <v>2390.7969999999996</v>
      </c>
      <c r="I17" s="193"/>
      <c r="J17" s="138">
        <f>IFERROR(F17/H17,"")</f>
        <v>0.75866770155308061</v>
      </c>
      <c r="K17" s="6"/>
      <c r="M17" s="71"/>
    </row>
    <row r="18" spans="1:13" s="27" customFormat="1" ht="16.5" customHeight="1">
      <c r="A18" s="198"/>
      <c r="B18" s="169"/>
      <c r="C18" s="187"/>
      <c r="D18" s="193"/>
      <c r="E18" s="193"/>
      <c r="F18" s="193"/>
      <c r="G18" s="194"/>
      <c r="H18" s="193"/>
      <c r="I18" s="193"/>
      <c r="J18" s="138"/>
      <c r="K18" s="6"/>
      <c r="M18" s="71"/>
    </row>
    <row r="19" spans="1:13" s="42" customFormat="1" ht="16.5" customHeight="1">
      <c r="A19" s="198"/>
      <c r="B19" s="169" t="s">
        <v>5</v>
      </c>
      <c r="C19" s="60" t="s">
        <v>30</v>
      </c>
      <c r="D19" s="63">
        <v>138.290087</v>
      </c>
      <c r="E19" s="63"/>
      <c r="F19" s="63">
        <v>155.07781561000002</v>
      </c>
      <c r="G19" s="63"/>
      <c r="H19" s="273">
        <v>627.779</v>
      </c>
      <c r="I19" s="273"/>
      <c r="J19" s="75">
        <f>IFERROR(F19/H19,"")</f>
        <v>0.24702612800045878</v>
      </c>
      <c r="K19" s="76"/>
      <c r="M19" s="71"/>
    </row>
    <row r="20" spans="1:13" s="27" customFormat="1" ht="16.5" customHeight="1">
      <c r="A20" s="198"/>
      <c r="B20" s="169"/>
      <c r="C20" s="64"/>
      <c r="D20" s="35"/>
      <c r="E20" s="65"/>
      <c r="F20" s="35"/>
      <c r="G20" s="66"/>
      <c r="H20" s="193"/>
      <c r="I20" s="193"/>
      <c r="J20" s="138"/>
      <c r="K20" s="6"/>
      <c r="M20" s="71"/>
    </row>
    <row r="21" spans="1:13" s="72" customFormat="1" ht="16.5" customHeight="1">
      <c r="A21" s="199"/>
      <c r="B21" s="169" t="s">
        <v>19</v>
      </c>
      <c r="C21" s="62" t="s">
        <v>60</v>
      </c>
      <c r="D21" s="67">
        <f>D22+D33+D34+D35+D37+D38</f>
        <v>23061.168072349999</v>
      </c>
      <c r="E21" s="67"/>
      <c r="F21" s="67">
        <f>F22+F33+F34+F35+F37+F38</f>
        <v>24914.673886840003</v>
      </c>
      <c r="G21" s="63"/>
      <c r="H21" s="258">
        <f>H22+H33+H34+H35+H37+H38</f>
        <v>35897.012999999999</v>
      </c>
      <c r="I21" s="258">
        <f>I22+I33+I34+I35+I37+I38</f>
        <v>0</v>
      </c>
      <c r="J21" s="75">
        <f t="shared" ref="J21:J42" si="0">IFERROR(F21/H21,"")</f>
        <v>0.69405980622510299</v>
      </c>
      <c r="K21" s="77"/>
      <c r="M21" s="71"/>
    </row>
    <row r="22" spans="1:13" s="27" customFormat="1" ht="17.25" customHeight="1">
      <c r="A22" s="198"/>
      <c r="B22" s="169" t="s">
        <v>69</v>
      </c>
      <c r="C22" s="60" t="s">
        <v>61</v>
      </c>
      <c r="D22" s="63">
        <f>D23+D24+D26+D28+D30+D31+D32</f>
        <v>20084.305175600002</v>
      </c>
      <c r="E22" s="63"/>
      <c r="F22" s="63">
        <f>F23+F24+F26+F28+F30+F31+F32</f>
        <v>21897.01384449</v>
      </c>
      <c r="G22" s="63"/>
      <c r="H22" s="273">
        <f>H23+H24+H26+H28+H30+H31+H32</f>
        <v>31656.986000000004</v>
      </c>
      <c r="I22" s="273">
        <f>I23+I24+I26+I28+I30+I31+I32</f>
        <v>0</v>
      </c>
      <c r="J22" s="75">
        <f t="shared" si="0"/>
        <v>0.69169610285988681</v>
      </c>
      <c r="K22" s="71"/>
      <c r="M22" s="71"/>
    </row>
    <row r="23" spans="1:13" s="27" customFormat="1" ht="17.25" customHeight="1">
      <c r="A23" s="198"/>
      <c r="B23" s="201" t="s">
        <v>62</v>
      </c>
      <c r="C23" s="200" t="s">
        <v>31</v>
      </c>
      <c r="D23" s="65">
        <v>0</v>
      </c>
      <c r="E23" s="65"/>
      <c r="F23" s="65">
        <v>0</v>
      </c>
      <c r="G23" s="66"/>
      <c r="H23" s="193">
        <v>0</v>
      </c>
      <c r="I23" s="193"/>
      <c r="J23" s="75" t="str">
        <f t="shared" si="0"/>
        <v/>
      </c>
      <c r="K23" s="6"/>
      <c r="M23" s="71"/>
    </row>
    <row r="24" spans="1:13" s="27" customFormat="1" ht="17.25" customHeight="1">
      <c r="A24" s="198"/>
      <c r="B24" s="201" t="s">
        <v>63</v>
      </c>
      <c r="C24" s="200" t="s">
        <v>32</v>
      </c>
      <c r="D24" s="65">
        <v>761.34318263</v>
      </c>
      <c r="E24" s="66"/>
      <c r="F24" s="65">
        <v>861.83805942999993</v>
      </c>
      <c r="G24" s="66"/>
      <c r="H24" s="193">
        <v>1151.1480000000001</v>
      </c>
      <c r="I24" s="193"/>
      <c r="J24" s="75">
        <f t="shared" si="0"/>
        <v>0.74867702452682006</v>
      </c>
      <c r="K24" s="71"/>
      <c r="M24" s="71"/>
    </row>
    <row r="25" spans="1:13" s="27" customFormat="1" ht="17.25" customHeight="1">
      <c r="A25" s="198"/>
      <c r="B25" s="201"/>
      <c r="C25" s="200" t="s">
        <v>33</v>
      </c>
      <c r="D25" s="65">
        <v>260.53343625000002</v>
      </c>
      <c r="E25" s="66"/>
      <c r="F25" s="65">
        <v>277.07893580000001</v>
      </c>
      <c r="G25" s="66"/>
      <c r="H25" s="193">
        <v>386.8</v>
      </c>
      <c r="I25" s="193"/>
      <c r="J25" s="138">
        <f t="shared" si="0"/>
        <v>0.71633644208893488</v>
      </c>
      <c r="K25" s="71"/>
      <c r="M25" s="71"/>
    </row>
    <row r="26" spans="1:13" s="27" customFormat="1" ht="17.25" customHeight="1">
      <c r="A26" s="198"/>
      <c r="B26" s="201" t="s">
        <v>64</v>
      </c>
      <c r="C26" s="200" t="s">
        <v>34</v>
      </c>
      <c r="D26" s="65">
        <v>190.61293134000005</v>
      </c>
      <c r="E26" s="66"/>
      <c r="F26" s="65">
        <v>160.29539588</v>
      </c>
      <c r="G26" s="66"/>
      <c r="H26" s="193">
        <v>231.95000000000002</v>
      </c>
      <c r="I26" s="193"/>
      <c r="J26" s="138">
        <f t="shared" si="0"/>
        <v>0.69107736960551835</v>
      </c>
      <c r="K26" s="71"/>
      <c r="M26" s="71"/>
    </row>
    <row r="27" spans="1:13" s="27" customFormat="1" ht="17.25" customHeight="1">
      <c r="A27" s="198"/>
      <c r="B27" s="201"/>
      <c r="C27" s="200" t="s">
        <v>33</v>
      </c>
      <c r="D27" s="65">
        <v>36.015000000000001</v>
      </c>
      <c r="E27" s="66"/>
      <c r="F27" s="65">
        <v>39.228749999999998</v>
      </c>
      <c r="G27" s="66"/>
      <c r="H27" s="193">
        <v>66.900000000000006</v>
      </c>
      <c r="I27" s="193"/>
      <c r="J27" s="138">
        <f t="shared" si="0"/>
        <v>0.58637892376681611</v>
      </c>
      <c r="K27" s="6"/>
      <c r="M27" s="71"/>
    </row>
    <row r="28" spans="1:13" s="27" customFormat="1" ht="16.5" customHeight="1">
      <c r="A28" s="198"/>
      <c r="B28" s="201" t="s">
        <v>65</v>
      </c>
      <c r="C28" s="200" t="s">
        <v>35</v>
      </c>
      <c r="D28" s="65">
        <v>2415.9627960299999</v>
      </c>
      <c r="E28" s="63"/>
      <c r="F28" s="65">
        <v>2553.2192192399998</v>
      </c>
      <c r="G28" s="63"/>
      <c r="H28" s="193">
        <v>3402.444</v>
      </c>
      <c r="I28" s="193"/>
      <c r="J28" s="138">
        <f t="shared" si="0"/>
        <v>0.75040741867904359</v>
      </c>
      <c r="K28" s="6"/>
      <c r="M28" s="71"/>
    </row>
    <row r="29" spans="1:13" s="27" customFormat="1" ht="17.25" customHeight="1">
      <c r="A29" s="198"/>
      <c r="B29" s="201"/>
      <c r="C29" s="200" t="s">
        <v>36</v>
      </c>
      <c r="D29" s="65">
        <v>2220.3119510500001</v>
      </c>
      <c r="E29" s="63"/>
      <c r="F29" s="65">
        <v>2363.3608336699999</v>
      </c>
      <c r="G29" s="63"/>
      <c r="H29" s="193">
        <v>3141.5</v>
      </c>
      <c r="I29" s="193"/>
      <c r="J29" s="138">
        <f t="shared" si="0"/>
        <v>0.75230330532229828</v>
      </c>
      <c r="K29" s="6"/>
      <c r="M29" s="71"/>
    </row>
    <row r="30" spans="1:13" s="27" customFormat="1" ht="17.25" customHeight="1">
      <c r="A30" s="198"/>
      <c r="B30" s="201" t="s">
        <v>66</v>
      </c>
      <c r="C30" s="200" t="s">
        <v>37</v>
      </c>
      <c r="D30" s="65">
        <v>14491.154762350003</v>
      </c>
      <c r="E30" s="63"/>
      <c r="F30" s="65">
        <v>15023.241343279999</v>
      </c>
      <c r="G30" s="63"/>
      <c r="H30" s="193">
        <v>22406.690000000002</v>
      </c>
      <c r="I30" s="193"/>
      <c r="J30" s="138">
        <f t="shared" si="0"/>
        <v>0.67048017102392177</v>
      </c>
      <c r="K30" s="6"/>
      <c r="M30" s="71"/>
    </row>
    <row r="31" spans="1:13" s="27" customFormat="1" ht="17.25" customHeight="1">
      <c r="A31" s="198"/>
      <c r="B31" s="201" t="s">
        <v>67</v>
      </c>
      <c r="C31" s="200" t="s">
        <v>38</v>
      </c>
      <c r="D31" s="65">
        <v>2126.3632904599999</v>
      </c>
      <c r="E31" s="63"/>
      <c r="F31" s="65">
        <v>2916.0875758600014</v>
      </c>
      <c r="G31" s="63"/>
      <c r="H31" s="193">
        <v>4392.2310000000007</v>
      </c>
      <c r="I31" s="193"/>
      <c r="J31" s="138">
        <f t="shared" si="0"/>
        <v>0.66391944682781956</v>
      </c>
      <c r="K31" s="6"/>
      <c r="M31" s="71"/>
    </row>
    <row r="32" spans="1:13" s="27" customFormat="1" ht="17.25" customHeight="1">
      <c r="A32" s="198"/>
      <c r="B32" s="201" t="s">
        <v>68</v>
      </c>
      <c r="C32" s="200" t="s">
        <v>39</v>
      </c>
      <c r="D32" s="65">
        <v>98.868212790000015</v>
      </c>
      <c r="E32" s="63"/>
      <c r="F32" s="65">
        <v>382.33225080000011</v>
      </c>
      <c r="G32" s="63"/>
      <c r="H32" s="193">
        <v>72.522999999999982</v>
      </c>
      <c r="I32" s="193"/>
      <c r="J32" s="138">
        <f t="shared" si="0"/>
        <v>5.2718758297367758</v>
      </c>
      <c r="K32" s="6"/>
      <c r="M32" s="71"/>
    </row>
    <row r="33" spans="1:13" s="27" customFormat="1" ht="17.25" customHeight="1">
      <c r="A33" s="198"/>
      <c r="B33" s="169" t="s">
        <v>70</v>
      </c>
      <c r="C33" s="62" t="s">
        <v>40</v>
      </c>
      <c r="D33" s="67">
        <v>1863.7581268499998</v>
      </c>
      <c r="E33" s="63"/>
      <c r="F33" s="67">
        <v>2244.8259468900005</v>
      </c>
      <c r="G33" s="63"/>
      <c r="H33" s="258">
        <v>2948.9599999999996</v>
      </c>
      <c r="I33" s="258"/>
      <c r="J33" s="75">
        <f t="shared" si="0"/>
        <v>0.76122631262885931</v>
      </c>
      <c r="K33" s="6"/>
      <c r="M33" s="71"/>
    </row>
    <row r="34" spans="1:13" s="27" customFormat="1" ht="17.25" customHeight="1">
      <c r="A34" s="198"/>
      <c r="B34" s="169" t="s">
        <v>71</v>
      </c>
      <c r="C34" s="62" t="s">
        <v>41</v>
      </c>
      <c r="D34" s="67">
        <v>139.93915113999998</v>
      </c>
      <c r="E34" s="63"/>
      <c r="F34" s="67">
        <v>152.93672033999997</v>
      </c>
      <c r="G34" s="63"/>
      <c r="H34" s="258">
        <v>310.47500000000002</v>
      </c>
      <c r="I34" s="258"/>
      <c r="J34" s="75">
        <f t="shared" si="0"/>
        <v>0.49258948495047894</v>
      </c>
      <c r="K34" s="6"/>
      <c r="M34" s="71"/>
    </row>
    <row r="35" spans="1:13" s="27" customFormat="1" ht="17.25" customHeight="1">
      <c r="A35" s="198"/>
      <c r="B35" s="169" t="s">
        <v>72</v>
      </c>
      <c r="C35" s="62" t="s">
        <v>42</v>
      </c>
      <c r="D35" s="67">
        <v>153.03</v>
      </c>
      <c r="E35" s="63"/>
      <c r="F35" s="67">
        <v>153.24963094</v>
      </c>
      <c r="G35" s="63"/>
      <c r="H35" s="258">
        <v>224.95</v>
      </c>
      <c r="I35" s="258"/>
      <c r="J35" s="75">
        <f t="shared" si="0"/>
        <v>0.68126086214714388</v>
      </c>
      <c r="K35" s="6"/>
      <c r="M35" s="71"/>
    </row>
    <row r="36" spans="1:13" s="27" customFormat="1" ht="17.25" customHeight="1">
      <c r="A36" s="198"/>
      <c r="B36" s="169"/>
      <c r="C36" s="200" t="s">
        <v>51</v>
      </c>
      <c r="D36" s="65">
        <v>153</v>
      </c>
      <c r="E36" s="63"/>
      <c r="F36" s="65">
        <v>153</v>
      </c>
      <c r="G36" s="63"/>
      <c r="H36" s="193">
        <v>200</v>
      </c>
      <c r="I36" s="193"/>
      <c r="J36" s="138">
        <f t="shared" si="0"/>
        <v>0.76500000000000001</v>
      </c>
      <c r="K36" s="6"/>
      <c r="M36" s="71"/>
    </row>
    <row r="37" spans="1:13" s="72" customFormat="1" ht="17.25" customHeight="1">
      <c r="A37" s="198"/>
      <c r="B37" s="169" t="s">
        <v>73</v>
      </c>
      <c r="C37" s="62" t="s">
        <v>43</v>
      </c>
      <c r="D37" s="67">
        <v>0</v>
      </c>
      <c r="E37" s="67"/>
      <c r="F37" s="67">
        <v>0</v>
      </c>
      <c r="G37" s="61"/>
      <c r="H37" s="258">
        <v>3.45</v>
      </c>
      <c r="I37" s="258"/>
      <c r="J37" s="75">
        <f t="shared" si="0"/>
        <v>0</v>
      </c>
      <c r="K37" s="78"/>
      <c r="M37" s="71"/>
    </row>
    <row r="38" spans="1:13" s="72" customFormat="1" ht="17.25" customHeight="1">
      <c r="A38" s="198"/>
      <c r="B38" s="169" t="s">
        <v>74</v>
      </c>
      <c r="C38" s="62" t="s">
        <v>75</v>
      </c>
      <c r="D38" s="67">
        <f>D39+D40+D41+D42</f>
        <v>820.13561876000006</v>
      </c>
      <c r="E38" s="67"/>
      <c r="F38" s="67">
        <f>F39+F40+F41+F42</f>
        <v>466.64774418000002</v>
      </c>
      <c r="G38" s="67"/>
      <c r="H38" s="258">
        <f>H39+H40+H41+H42</f>
        <v>752.19200000000023</v>
      </c>
      <c r="I38" s="258">
        <f>I39+I40+I41+I42</f>
        <v>0</v>
      </c>
      <c r="J38" s="75">
        <f t="shared" si="0"/>
        <v>0.62038381713711377</v>
      </c>
      <c r="K38" s="78"/>
      <c r="M38" s="71"/>
    </row>
    <row r="39" spans="1:13" s="72" customFormat="1" ht="17.25" customHeight="1">
      <c r="A39" s="198"/>
      <c r="B39" s="201" t="s">
        <v>62</v>
      </c>
      <c r="C39" s="200" t="s">
        <v>44</v>
      </c>
      <c r="D39" s="69">
        <v>218.07813707000003</v>
      </c>
      <c r="E39" s="69"/>
      <c r="F39" s="69">
        <v>118.60206176999999</v>
      </c>
      <c r="G39" s="69"/>
      <c r="H39" s="275">
        <v>407.31900000000007</v>
      </c>
      <c r="I39" s="275"/>
      <c r="J39" s="138">
        <f t="shared" si="0"/>
        <v>0.29117733709942323</v>
      </c>
      <c r="K39" s="78"/>
      <c r="M39" s="71"/>
    </row>
    <row r="40" spans="1:13" s="27" customFormat="1" ht="17.25" customHeight="1">
      <c r="A40" s="198"/>
      <c r="B40" s="201" t="s">
        <v>63</v>
      </c>
      <c r="C40" s="200" t="s">
        <v>45</v>
      </c>
      <c r="D40" s="69">
        <v>0</v>
      </c>
      <c r="E40" s="63"/>
      <c r="F40" s="69">
        <v>0</v>
      </c>
      <c r="G40" s="63"/>
      <c r="H40" s="275">
        <v>0</v>
      </c>
      <c r="I40" s="275"/>
      <c r="J40" s="138" t="str">
        <f t="shared" si="0"/>
        <v/>
      </c>
      <c r="K40" s="71"/>
      <c r="M40" s="71"/>
    </row>
    <row r="41" spans="1:13" s="27" customFormat="1" ht="17.25" customHeight="1">
      <c r="A41" s="198"/>
      <c r="B41" s="201" t="s">
        <v>64</v>
      </c>
      <c r="C41" s="200" t="s">
        <v>46</v>
      </c>
      <c r="D41" s="69">
        <v>62.050634820000006</v>
      </c>
      <c r="E41" s="63"/>
      <c r="F41" s="69">
        <v>77.94544848000001</v>
      </c>
      <c r="G41" s="63"/>
      <c r="H41" s="275">
        <v>2.1</v>
      </c>
      <c r="I41" s="275"/>
      <c r="J41" s="138">
        <f t="shared" si="0"/>
        <v>37.116880228571432</v>
      </c>
      <c r="K41" s="71"/>
      <c r="M41" s="71"/>
    </row>
    <row r="42" spans="1:13" s="27" customFormat="1" ht="17.25" customHeight="1">
      <c r="A42" s="198"/>
      <c r="B42" s="201" t="s">
        <v>65</v>
      </c>
      <c r="C42" s="200" t="s">
        <v>47</v>
      </c>
      <c r="D42" s="69">
        <v>540.00684687</v>
      </c>
      <c r="E42" s="63"/>
      <c r="F42" s="69">
        <v>270.10023393</v>
      </c>
      <c r="G42" s="63"/>
      <c r="H42" s="275">
        <v>342.77300000000008</v>
      </c>
      <c r="I42" s="275"/>
      <c r="J42" s="138">
        <f t="shared" si="0"/>
        <v>0.78798573379466863</v>
      </c>
      <c r="K42" s="71"/>
      <c r="M42" s="71"/>
    </row>
    <row r="43" spans="1:13" s="27" customFormat="1" ht="17.25" customHeight="1">
      <c r="A43" s="198"/>
      <c r="B43" s="169"/>
      <c r="C43" s="200"/>
      <c r="D43" s="65"/>
      <c r="E43" s="63"/>
      <c r="F43" s="65"/>
      <c r="G43" s="63"/>
      <c r="H43" s="193"/>
      <c r="I43" s="193"/>
      <c r="J43" s="138"/>
      <c r="K43" s="71"/>
      <c r="M43" s="71"/>
    </row>
    <row r="44" spans="1:13" s="27" customFormat="1" ht="17.25" customHeight="1">
      <c r="A44" s="198"/>
      <c r="B44" s="169" t="s">
        <v>20</v>
      </c>
      <c r="C44" s="62" t="s">
        <v>48</v>
      </c>
      <c r="D44" s="67">
        <v>1318.3245185099997</v>
      </c>
      <c r="E44" s="63"/>
      <c r="F44" s="67">
        <v>1358.5503646100003</v>
      </c>
      <c r="G44" s="63"/>
      <c r="H44" s="258">
        <v>2388.3510000000001</v>
      </c>
      <c r="I44" s="258"/>
      <c r="J44" s="75">
        <f>IFERROR(F44/H44,"")</f>
        <v>0.5688235793691967</v>
      </c>
      <c r="K44" s="71"/>
      <c r="M44" s="71"/>
    </row>
    <row r="45" spans="1:13" s="27" customFormat="1" ht="17.25" customHeight="1">
      <c r="A45" s="198"/>
      <c r="B45" s="169"/>
      <c r="C45" s="200" t="s">
        <v>52</v>
      </c>
      <c r="D45" s="65">
        <v>27.985154840000007</v>
      </c>
      <c r="E45" s="63"/>
      <c r="F45" s="65">
        <v>41.927983729999994</v>
      </c>
      <c r="G45" s="63"/>
      <c r="H45" s="193">
        <v>40.04</v>
      </c>
      <c r="I45" s="193"/>
      <c r="J45" s="138">
        <f>IFERROR(F45/H45,"")</f>
        <v>1.0471524408091908</v>
      </c>
      <c r="K45" s="71"/>
      <c r="M45" s="71"/>
    </row>
    <row r="46" spans="1:13" s="27" customFormat="1" ht="17.25" customHeight="1">
      <c r="A46" s="236"/>
      <c r="B46" s="169"/>
      <c r="C46" s="200"/>
      <c r="D46" s="65"/>
      <c r="E46" s="63"/>
      <c r="F46" s="65"/>
      <c r="G46" s="63"/>
      <c r="H46" s="193"/>
      <c r="I46" s="193"/>
      <c r="J46" s="138"/>
      <c r="K46" s="71"/>
      <c r="M46" s="71"/>
    </row>
    <row r="47" spans="1:13" s="27" customFormat="1" ht="17.25" customHeight="1">
      <c r="A47" s="198"/>
      <c r="B47" s="169" t="s">
        <v>76</v>
      </c>
      <c r="C47" s="62" t="s">
        <v>49</v>
      </c>
      <c r="D47" s="67">
        <v>103.91307249</v>
      </c>
      <c r="E47" s="63"/>
      <c r="F47" s="67">
        <v>181.29447558999999</v>
      </c>
      <c r="G47" s="63"/>
      <c r="H47" s="258">
        <v>80.330000000000013</v>
      </c>
      <c r="I47" s="258"/>
      <c r="J47" s="75">
        <f>IFERROR(F47/H47,"")</f>
        <v>2.2568713505539644</v>
      </c>
      <c r="K47" s="71"/>
      <c r="M47" s="71"/>
    </row>
    <row r="48" spans="1:13" s="27" customFormat="1" ht="17.25" customHeight="1">
      <c r="A48" s="198"/>
      <c r="B48" s="169"/>
      <c r="C48" s="62"/>
      <c r="D48" s="65"/>
      <c r="E48" s="63"/>
      <c r="F48" s="65"/>
      <c r="G48" s="63"/>
      <c r="H48" s="193"/>
      <c r="I48" s="193"/>
      <c r="J48" s="138"/>
      <c r="K48" s="71"/>
      <c r="M48" s="71"/>
    </row>
    <row r="49" spans="1:13" s="27" customFormat="1" ht="17.25" customHeight="1">
      <c r="A49" s="198"/>
      <c r="B49" s="169" t="s">
        <v>77</v>
      </c>
      <c r="C49" s="62" t="s">
        <v>141</v>
      </c>
      <c r="D49" s="67">
        <v>7141.562576119999</v>
      </c>
      <c r="E49" s="63"/>
      <c r="F49" s="67">
        <v>7429.6980617800018</v>
      </c>
      <c r="G49" s="63"/>
      <c r="H49" s="258">
        <v>7917.4190000000008</v>
      </c>
      <c r="I49" s="258"/>
      <c r="J49" s="75">
        <f>IFERROR(F49/H49,"")</f>
        <v>0.93839899868631449</v>
      </c>
      <c r="K49" s="71"/>
      <c r="M49" s="71"/>
    </row>
    <row r="50" spans="1:13" s="27" customFormat="1" ht="17.25" customHeight="1">
      <c r="A50" s="198"/>
      <c r="B50" s="169"/>
      <c r="C50" s="62"/>
      <c r="D50" s="65"/>
      <c r="E50" s="63"/>
      <c r="F50" s="65"/>
      <c r="G50" s="63"/>
      <c r="H50" s="193"/>
      <c r="I50" s="193"/>
      <c r="J50" s="138"/>
      <c r="K50" s="71"/>
      <c r="M50" s="71"/>
    </row>
    <row r="51" spans="1:13" s="72" customFormat="1" ht="17.25" customHeight="1">
      <c r="A51" s="198"/>
      <c r="B51" s="169" t="s">
        <v>79</v>
      </c>
      <c r="C51" s="62" t="s">
        <v>50</v>
      </c>
      <c r="D51" s="67">
        <v>11.094608750000001</v>
      </c>
      <c r="E51" s="67"/>
      <c r="F51" s="67">
        <v>22.469401679999997</v>
      </c>
      <c r="G51" s="61"/>
      <c r="H51" s="258">
        <v>101.259</v>
      </c>
      <c r="I51" s="258"/>
      <c r="J51" s="75">
        <f>IFERROR(F51/H51,"")</f>
        <v>0.22190029212218171</v>
      </c>
      <c r="K51" s="77"/>
      <c r="M51" s="71"/>
    </row>
    <row r="52" spans="1:13" s="27" customFormat="1" ht="17.25" customHeight="1">
      <c r="A52" s="198"/>
      <c r="B52" s="169"/>
      <c r="C52" s="200" t="s">
        <v>53</v>
      </c>
      <c r="D52" s="65">
        <v>1.2352356199999999</v>
      </c>
      <c r="E52" s="69"/>
      <c r="F52" s="65">
        <v>0.84089429000000004</v>
      </c>
      <c r="G52" s="69"/>
      <c r="H52" s="193">
        <v>99.998999999999995</v>
      </c>
      <c r="I52" s="193"/>
      <c r="J52" s="138">
        <f>IFERROR(F52/H52,"")</f>
        <v>8.4090269902699043E-3</v>
      </c>
      <c r="K52" s="71"/>
      <c r="M52" s="71"/>
    </row>
    <row r="53" spans="1:13" s="27" customFormat="1" ht="17.25" customHeight="1">
      <c r="A53" s="198"/>
      <c r="B53" s="169"/>
      <c r="C53" s="200"/>
      <c r="D53" s="67"/>
      <c r="E53" s="61"/>
      <c r="F53" s="67"/>
      <c r="G53" s="61"/>
      <c r="H53" s="258"/>
      <c r="I53" s="258"/>
      <c r="J53" s="75"/>
      <c r="K53" s="71"/>
      <c r="M53" s="71"/>
    </row>
    <row r="54" spans="1:13" s="27" customFormat="1" ht="17.25" customHeight="1">
      <c r="A54" s="198"/>
      <c r="B54" s="169" t="s">
        <v>78</v>
      </c>
      <c r="C54" s="62" t="s">
        <v>184</v>
      </c>
      <c r="D54" s="61">
        <v>0</v>
      </c>
      <c r="E54" s="61"/>
      <c r="F54" s="61">
        <v>0</v>
      </c>
      <c r="G54" s="61"/>
      <c r="H54" s="259">
        <v>3297.3</v>
      </c>
      <c r="I54" s="259"/>
      <c r="J54" s="75">
        <f>IFERROR(F54/H54,"")</f>
        <v>0</v>
      </c>
      <c r="K54" s="71"/>
      <c r="M54" s="71"/>
    </row>
    <row r="55" spans="1:13" s="27" customFormat="1" ht="17.25" customHeight="1">
      <c r="A55" s="198"/>
      <c r="B55" s="169"/>
      <c r="C55" s="200" t="s">
        <v>54</v>
      </c>
      <c r="D55" s="65">
        <v>0</v>
      </c>
      <c r="E55" s="63"/>
      <c r="F55" s="65">
        <v>0</v>
      </c>
      <c r="G55" s="63"/>
      <c r="H55" s="193">
        <v>1253.4000000000001</v>
      </c>
      <c r="I55" s="193"/>
      <c r="J55" s="138">
        <f>IFERROR(F55/H55,"")</f>
        <v>0</v>
      </c>
      <c r="K55" s="6"/>
      <c r="M55" s="71"/>
    </row>
    <row r="56" spans="1:13" s="27" customFormat="1" ht="17.25" customHeight="1">
      <c r="A56" s="198"/>
      <c r="B56" s="169"/>
      <c r="C56" s="200" t="s">
        <v>55</v>
      </c>
      <c r="D56" s="65">
        <v>0</v>
      </c>
      <c r="E56" s="63"/>
      <c r="F56" s="65">
        <v>0</v>
      </c>
      <c r="G56" s="63"/>
      <c r="H56" s="193">
        <v>363.88</v>
      </c>
      <c r="I56" s="193"/>
      <c r="J56" s="138">
        <f>IFERROR(F56/H56,"")</f>
        <v>0</v>
      </c>
      <c r="K56" s="6"/>
      <c r="M56" s="71"/>
    </row>
    <row r="57" spans="1:13" s="27" customFormat="1" ht="17.25" customHeight="1">
      <c r="A57" s="198"/>
      <c r="B57" s="169"/>
      <c r="C57" s="200"/>
      <c r="D57" s="65"/>
      <c r="E57" s="63"/>
      <c r="F57" s="65"/>
      <c r="G57" s="63"/>
      <c r="H57" s="193"/>
      <c r="I57" s="193"/>
      <c r="J57" s="138"/>
      <c r="K57" s="6"/>
      <c r="M57" s="71"/>
    </row>
    <row r="58" spans="1:13" s="27" customFormat="1" ht="17.25" customHeight="1">
      <c r="A58" s="198"/>
      <c r="B58" s="169" t="s">
        <v>80</v>
      </c>
      <c r="C58" s="62" t="s">
        <v>149</v>
      </c>
      <c r="D58" s="67">
        <v>983.16407827</v>
      </c>
      <c r="E58" s="67"/>
      <c r="F58" s="67">
        <v>1170.7790717499997</v>
      </c>
      <c r="G58" s="61"/>
      <c r="H58" s="258">
        <v>3355.5410000000002</v>
      </c>
      <c r="I58" s="258"/>
      <c r="J58" s="75">
        <f>IFERROR(F58/H58,"")</f>
        <v>0.34890918386930742</v>
      </c>
      <c r="K58" s="6"/>
      <c r="M58" s="71"/>
    </row>
    <row r="59" spans="1:13" s="27" customFormat="1" ht="17.25" customHeight="1">
      <c r="A59" s="198"/>
      <c r="B59" s="169"/>
      <c r="C59" s="200" t="s">
        <v>178</v>
      </c>
      <c r="D59" s="65">
        <v>931.39346610999996</v>
      </c>
      <c r="E59" s="65"/>
      <c r="F59" s="65">
        <v>1124.6355326399998</v>
      </c>
      <c r="G59" s="69"/>
      <c r="H59" s="193">
        <v>3200</v>
      </c>
      <c r="I59" s="193"/>
      <c r="J59" s="75">
        <f>IFERROR(F59/H59,"")</f>
        <v>0.35144860394999994</v>
      </c>
      <c r="K59" s="6"/>
      <c r="M59" s="71"/>
    </row>
    <row r="60" spans="1:13" s="27" customFormat="1" ht="17.25" customHeight="1">
      <c r="A60" s="198"/>
      <c r="B60" s="169"/>
      <c r="C60" s="200"/>
      <c r="D60" s="65"/>
      <c r="E60" s="65"/>
      <c r="F60" s="65"/>
      <c r="G60" s="69"/>
      <c r="H60" s="193"/>
      <c r="I60" s="193"/>
      <c r="J60" s="75"/>
      <c r="K60" s="6"/>
      <c r="M60" s="71"/>
    </row>
    <row r="61" spans="1:13" s="27" customFormat="1" ht="17.25" customHeight="1">
      <c r="A61" s="198"/>
      <c r="B61" s="169" t="s">
        <v>81</v>
      </c>
      <c r="C61" s="62" t="s">
        <v>150</v>
      </c>
      <c r="D61" s="67">
        <v>0</v>
      </c>
      <c r="E61" s="67"/>
      <c r="F61" s="67">
        <v>0.20956</v>
      </c>
      <c r="G61" s="61"/>
      <c r="H61" s="258">
        <v>0.08</v>
      </c>
      <c r="I61" s="258"/>
      <c r="J61" s="75">
        <f>IFERROR(F61/H61,"")</f>
        <v>2.6194999999999999</v>
      </c>
      <c r="K61" s="6"/>
      <c r="M61" s="71"/>
    </row>
    <row r="62" spans="1:13" s="72" customFormat="1" ht="17.25" customHeight="1">
      <c r="A62" s="199"/>
      <c r="B62" s="70"/>
      <c r="C62" s="68"/>
      <c r="D62" s="67"/>
      <c r="E62" s="67"/>
      <c r="F62" s="67"/>
      <c r="G62" s="61"/>
      <c r="H62" s="258"/>
      <c r="I62" s="258"/>
      <c r="J62" s="75"/>
      <c r="K62" s="77"/>
      <c r="M62" s="71"/>
    </row>
    <row r="63" spans="1:13" s="27" customFormat="1" ht="14">
      <c r="A63" s="198"/>
      <c r="B63" s="169" t="s">
        <v>82</v>
      </c>
      <c r="C63" s="287" t="s">
        <v>183</v>
      </c>
      <c r="D63" s="67">
        <v>5557.3472404200002</v>
      </c>
      <c r="E63" s="67"/>
      <c r="F63" s="67">
        <v>4984.0904610100006</v>
      </c>
      <c r="G63" s="61"/>
      <c r="H63" s="258">
        <v>9500</v>
      </c>
      <c r="I63" s="258"/>
      <c r="J63" s="75">
        <f>IFERROR(F63/H63,"")</f>
        <v>0.52464110115894746</v>
      </c>
      <c r="K63" s="71"/>
      <c r="M63" s="71"/>
    </row>
    <row r="64" spans="1:13" s="27" customFormat="1">
      <c r="A64" s="198"/>
      <c r="B64" s="169"/>
      <c r="C64" s="62"/>
      <c r="D64" s="67"/>
      <c r="E64" s="67"/>
      <c r="F64" s="67"/>
      <c r="G64" s="61"/>
      <c r="H64" s="258"/>
      <c r="I64" s="67"/>
      <c r="J64" s="75"/>
      <c r="K64" s="71"/>
    </row>
    <row r="65" spans="1:11" s="27" customFormat="1">
      <c r="A65" s="198"/>
      <c r="B65" s="256" t="s">
        <v>180</v>
      </c>
      <c r="C65" s="257" t="s">
        <v>187</v>
      </c>
      <c r="D65" s="258">
        <v>2628.83732405</v>
      </c>
      <c r="E65" s="258"/>
      <c r="F65" s="258">
        <v>5410.9785752800008</v>
      </c>
      <c r="G65" s="259"/>
      <c r="H65" s="258">
        <v>7191.9529999999995</v>
      </c>
      <c r="I65" s="258"/>
      <c r="J65" s="75">
        <f>IFERROR(F65/H65,"")</f>
        <v>0.75236567525955766</v>
      </c>
      <c r="K65" s="71"/>
    </row>
    <row r="66" spans="1:11" s="27" customFormat="1">
      <c r="A66" s="198"/>
      <c r="B66" s="212"/>
      <c r="C66" s="215"/>
      <c r="D66" s="216"/>
      <c r="E66" s="217"/>
      <c r="F66" s="216"/>
      <c r="G66" s="216"/>
      <c r="H66" s="321"/>
      <c r="I66" s="216"/>
      <c r="J66" s="218"/>
      <c r="K66" s="6"/>
    </row>
    <row r="67" spans="1:11" s="27" customFormat="1">
      <c r="A67" s="198"/>
      <c r="B67" s="33"/>
      <c r="C67" s="72"/>
      <c r="D67" s="61"/>
      <c r="E67" s="67"/>
      <c r="F67" s="61"/>
      <c r="G67" s="61"/>
      <c r="H67" s="61"/>
      <c r="I67" s="61"/>
      <c r="J67" s="75"/>
      <c r="K67" s="6"/>
    </row>
    <row r="68" spans="1:11" ht="27" customHeight="1">
      <c r="B68" s="369" t="s">
        <v>223</v>
      </c>
      <c r="C68" s="369"/>
      <c r="D68" s="369"/>
      <c r="E68" s="369"/>
      <c r="F68" s="369"/>
      <c r="G68" s="369"/>
      <c r="H68" s="369"/>
      <c r="I68" s="369"/>
      <c r="J68" s="369"/>
    </row>
    <row r="69" spans="1:11" ht="27" customHeight="1">
      <c r="B69" s="369"/>
      <c r="C69" s="369"/>
      <c r="D69" s="369"/>
      <c r="E69" s="369"/>
      <c r="F69" s="369"/>
      <c r="G69" s="369"/>
      <c r="H69" s="369"/>
      <c r="I69" s="369"/>
      <c r="J69" s="369"/>
    </row>
    <row r="70" spans="1:11" s="23" customFormat="1">
      <c r="A70" s="246"/>
      <c r="B70" s="74"/>
      <c r="C70" s="247"/>
      <c r="D70" s="63"/>
      <c r="E70" s="63"/>
      <c r="F70" s="63"/>
      <c r="G70" s="248"/>
      <c r="H70" s="63"/>
      <c r="I70" s="67"/>
      <c r="J70" s="248"/>
    </row>
  </sheetData>
  <mergeCells count="5">
    <mergeCell ref="B7:J7"/>
    <mergeCell ref="B10:C10"/>
    <mergeCell ref="B68:J68"/>
    <mergeCell ref="H9:J9"/>
    <mergeCell ref="B69:J69"/>
  </mergeCells>
  <phoneticPr fontId="0" type="noConversion"/>
  <printOptions horizontalCentered="1"/>
  <pageMargins left="0" right="0" top="0" bottom="0" header="0.31496062992125984" footer="0"/>
  <pageSetup paperSize="9" scale="66" orientation="portrait" r:id="rId1"/>
  <headerFooter alignWithMargins="0"/>
  <ignoredErrors>
    <ignoredError sqref="D11:G11 B29 B27 B23:B26 B28 B30:B32 B39:B42 H11:I11"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ΣΕΛΙΔΑ1</vt:lpstr>
      <vt:lpstr>ΒΑΣΙΚΟΣ_ΠΙΝΑΚΑΣ</vt:lpstr>
      <vt:lpstr>ΧΡΗΜΑΤΟΔ_ΑΝΑΓΚΕΣ</vt:lpstr>
      <vt:lpstr>ΕΣΟΔΑ </vt:lpstr>
      <vt:lpstr>ΔΑΠΑΝΕΣ_ΚΑΤΑ_ΚΑΤΗΓΟΡΙΑ</vt:lpstr>
      <vt:lpstr>ΒΑΣΙΚΟΣ_ΠΙΝΑΚΑΣ!Print_Area</vt:lpstr>
      <vt:lpstr>ΔΑΠΑΝΕΣ_ΚΑΤΑ_ΚΑΤΗΓΟΡΙΑ!Print_Area</vt:lpstr>
      <vt:lpstr>'ΕΣΟΔΑ '!Print_Area</vt:lpstr>
      <vt:lpstr>ΣΕΛΙΔΑ1!Print_Area</vt:lpstr>
      <vt:lpstr>ΧΡΗΜΑΤΟΔ_ΑΝΑΓΚΕΣ!Print_Area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Ioannis Kavvadas</dc:creator>
  <cp:lastModifiedBy>Microsoft Office User</cp:lastModifiedBy>
  <cp:lastPrinted>2026-10-12T10:43:24Z</cp:lastPrinted>
  <dcterms:created xsi:type="dcterms:W3CDTF">2011-03-18T16:40:18Z</dcterms:created>
  <dcterms:modified xsi:type="dcterms:W3CDTF">2026-10-25T13:14:17Z</dcterms:modified>
</cp:coreProperties>
</file>